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62913"/>
</workbook>
</file>

<file path=xl/calcChain.xml><?xml version="1.0" encoding="utf-8"?>
<calcChain xmlns="http://schemas.openxmlformats.org/spreadsheetml/2006/main">
  <c r="E457" i="1" l="1"/>
  <c r="F457" i="1"/>
  <c r="G457" i="1"/>
  <c r="H457" i="1"/>
  <c r="L231" i="1"/>
  <c r="K231" i="1"/>
  <c r="J231" i="1"/>
  <c r="I231" i="1"/>
  <c r="H231" i="1"/>
  <c r="G231" i="1"/>
  <c r="F231" i="1"/>
  <c r="E231" i="1"/>
  <c r="D231" i="1"/>
  <c r="E444" i="1" l="1"/>
  <c r="J444" i="1"/>
  <c r="D444" i="1"/>
  <c r="K443" i="1"/>
  <c r="G443" i="1"/>
  <c r="K442" i="1"/>
  <c r="G442" i="1"/>
  <c r="K441" i="1"/>
  <c r="F441" i="1"/>
  <c r="K440" i="1"/>
  <c r="F440" i="1"/>
  <c r="K439" i="1"/>
  <c r="G439" i="1"/>
  <c r="K438" i="1"/>
  <c r="F438" i="1"/>
  <c r="K437" i="1"/>
  <c r="F437" i="1"/>
  <c r="K436" i="1"/>
  <c r="F436" i="1"/>
  <c r="K435" i="1"/>
  <c r="F435" i="1"/>
  <c r="K434" i="1"/>
  <c r="F434" i="1"/>
  <c r="K433" i="1"/>
  <c r="F433" i="1"/>
  <c r="K431" i="1"/>
  <c r="G431" i="1"/>
  <c r="K430" i="1"/>
  <c r="G430" i="1"/>
  <c r="F430" i="1"/>
  <c r="K428" i="1"/>
  <c r="K427" i="1"/>
  <c r="G427" i="1"/>
  <c r="K426" i="1"/>
  <c r="G426" i="1"/>
  <c r="K425" i="1"/>
  <c r="G425" i="1"/>
  <c r="K424" i="1"/>
  <c r="F424" i="1"/>
  <c r="K423" i="1"/>
  <c r="F423" i="1"/>
  <c r="K422" i="1"/>
  <c r="F422" i="1"/>
  <c r="K421" i="1"/>
  <c r="F421" i="1"/>
  <c r="K420" i="1"/>
  <c r="F420" i="1"/>
  <c r="K419" i="1"/>
  <c r="F419" i="1"/>
  <c r="K418" i="1"/>
  <c r="F418" i="1"/>
  <c r="K417" i="1"/>
  <c r="F417" i="1"/>
  <c r="K416" i="1"/>
  <c r="F416" i="1"/>
  <c r="K415" i="1"/>
  <c r="F415" i="1"/>
  <c r="K413" i="1"/>
  <c r="G413" i="1"/>
  <c r="F413" i="1"/>
  <c r="H413" i="1" s="1"/>
  <c r="K412" i="1"/>
  <c r="G412" i="1"/>
  <c r="K411" i="1"/>
  <c r="K410" i="1"/>
  <c r="G410" i="1"/>
  <c r="F410" i="1"/>
  <c r="K408" i="1"/>
  <c r="G408" i="1"/>
  <c r="K407" i="1"/>
  <c r="G407" i="1"/>
  <c r="K406" i="1"/>
  <c r="G406" i="1"/>
  <c r="K405" i="1"/>
  <c r="F405" i="1"/>
  <c r="K404" i="1"/>
  <c r="F404" i="1"/>
  <c r="K403" i="1"/>
  <c r="F403" i="1"/>
  <c r="K402" i="1"/>
  <c r="F402" i="1"/>
  <c r="K399" i="1"/>
  <c r="G399" i="1"/>
  <c r="F399" i="1"/>
  <c r="K397" i="1"/>
  <c r="G397" i="1"/>
  <c r="F397" i="1"/>
  <c r="K396" i="1"/>
  <c r="G396" i="1"/>
  <c r="F396" i="1"/>
  <c r="K395" i="1"/>
  <c r="G395" i="1"/>
  <c r="K394" i="1"/>
  <c r="G394" i="1"/>
  <c r="K393" i="1"/>
  <c r="G393" i="1"/>
  <c r="K392" i="1"/>
  <c r="G392" i="1"/>
  <c r="K391" i="1"/>
  <c r="G391" i="1"/>
  <c r="L389" i="1"/>
  <c r="G389" i="1"/>
  <c r="F389" i="1"/>
  <c r="L388" i="1"/>
  <c r="K387" i="1"/>
  <c r="K444" i="1" s="1"/>
  <c r="G387" i="1"/>
  <c r="F387" i="1"/>
  <c r="L386" i="1"/>
  <c r="G386" i="1"/>
  <c r="F386" i="1"/>
  <c r="L385" i="1"/>
  <c r="L384" i="1"/>
  <c r="G384" i="1"/>
  <c r="F384" i="1"/>
  <c r="L383" i="1"/>
  <c r="H383" i="1"/>
  <c r="H444" i="1" s="1"/>
  <c r="G383" i="1"/>
  <c r="F383" i="1"/>
  <c r="L382" i="1"/>
  <c r="L444" i="1" s="1"/>
  <c r="G382" i="1"/>
  <c r="F382" i="1"/>
  <c r="F444" i="1" s="1"/>
  <c r="G444" i="1" l="1"/>
  <c r="K506" i="1"/>
  <c r="H506" i="1"/>
  <c r="G506" i="1"/>
  <c r="F506" i="1"/>
  <c r="E506" i="1"/>
  <c r="D506" i="1"/>
  <c r="L482" i="1"/>
  <c r="K482" i="1"/>
  <c r="J482" i="1"/>
  <c r="I482" i="1"/>
  <c r="H482" i="1"/>
  <c r="G482" i="1"/>
  <c r="F482" i="1"/>
  <c r="E482" i="1"/>
  <c r="D482" i="1"/>
  <c r="L471" i="1"/>
  <c r="K471" i="1"/>
  <c r="J471" i="1"/>
  <c r="I471" i="1"/>
  <c r="H471" i="1"/>
  <c r="G471" i="1"/>
  <c r="F471" i="1"/>
  <c r="E471" i="1"/>
  <c r="D471" i="1"/>
  <c r="E293" i="1" l="1"/>
  <c r="F293" i="1"/>
  <c r="G293" i="1"/>
  <c r="H293" i="1"/>
  <c r="L291" i="1"/>
  <c r="L290" i="1"/>
  <c r="E199" i="1"/>
  <c r="F199" i="1"/>
  <c r="G199" i="1"/>
  <c r="H199" i="1"/>
  <c r="L199" i="1"/>
  <c r="D199" i="1"/>
  <c r="L457" i="1"/>
  <c r="K457" i="1"/>
  <c r="J457" i="1"/>
  <c r="D457" i="1"/>
  <c r="J380" i="1"/>
  <c r="H380" i="1"/>
  <c r="G380" i="1"/>
  <c r="F380" i="1"/>
  <c r="E380" i="1"/>
  <c r="L378" i="1"/>
  <c r="L376" i="1"/>
  <c r="L374" i="1"/>
  <c r="L371" i="1"/>
  <c r="K368" i="1"/>
  <c r="L367" i="1"/>
  <c r="L364" i="1"/>
  <c r="L362" i="1"/>
  <c r="L360" i="1"/>
  <c r="K358" i="1"/>
  <c r="L354" i="1"/>
  <c r="K354" i="1"/>
  <c r="J354" i="1"/>
  <c r="I354" i="1"/>
  <c r="H354" i="1"/>
  <c r="G354" i="1"/>
  <c r="F354" i="1"/>
  <c r="E354" i="1"/>
  <c r="D354" i="1"/>
  <c r="L342" i="1"/>
  <c r="K342" i="1"/>
  <c r="J342" i="1"/>
  <c r="I342" i="1"/>
  <c r="H342" i="1"/>
  <c r="G342" i="1"/>
  <c r="F342" i="1"/>
  <c r="E342" i="1"/>
  <c r="D342" i="1"/>
  <c r="L337" i="1"/>
  <c r="K337" i="1"/>
  <c r="J337" i="1"/>
  <c r="I337" i="1"/>
  <c r="H337" i="1"/>
  <c r="G337" i="1"/>
  <c r="F337" i="1"/>
  <c r="E337" i="1"/>
  <c r="D337" i="1"/>
  <c r="L323" i="1"/>
  <c r="K323" i="1"/>
  <c r="J323" i="1"/>
  <c r="I323" i="1"/>
  <c r="H323" i="1"/>
  <c r="G323" i="1"/>
  <c r="F323" i="1"/>
  <c r="E323" i="1"/>
  <c r="D323" i="1"/>
  <c r="L315" i="1"/>
  <c r="K315" i="1"/>
  <c r="J315" i="1"/>
  <c r="I315" i="1"/>
  <c r="H315" i="1"/>
  <c r="G315" i="1"/>
  <c r="F315" i="1"/>
  <c r="E315" i="1"/>
  <c r="D315" i="1"/>
  <c r="K293" i="1"/>
  <c r="J293" i="1"/>
  <c r="I293" i="1"/>
  <c r="D293" i="1"/>
  <c r="L292" i="1"/>
  <c r="L289" i="1"/>
  <c r="L288" i="1"/>
  <c r="L287" i="1"/>
  <c r="L286" i="1"/>
  <c r="L285" i="1"/>
  <c r="L284" i="1"/>
  <c r="L283" i="1"/>
  <c r="L282" i="1"/>
  <c r="L280" i="1"/>
  <c r="K280" i="1"/>
  <c r="J280" i="1"/>
  <c r="I280" i="1"/>
  <c r="H280" i="1"/>
  <c r="G280" i="1"/>
  <c r="F280" i="1"/>
  <c r="E280" i="1"/>
  <c r="D280" i="1"/>
  <c r="L274" i="1"/>
  <c r="K274" i="1"/>
  <c r="J274" i="1"/>
  <c r="I274" i="1"/>
  <c r="H274" i="1"/>
  <c r="G274" i="1"/>
  <c r="F274" i="1"/>
  <c r="E274" i="1"/>
  <c r="D274" i="1"/>
  <c r="L251" i="1"/>
  <c r="K251" i="1"/>
  <c r="J251" i="1"/>
  <c r="I251" i="1"/>
  <c r="H251" i="1"/>
  <c r="G251" i="1"/>
  <c r="F251" i="1"/>
  <c r="E251" i="1"/>
  <c r="D251" i="1"/>
  <c r="L215" i="1"/>
  <c r="K215" i="1"/>
  <c r="J215" i="1"/>
  <c r="I215" i="1"/>
  <c r="H215" i="1"/>
  <c r="G215" i="1"/>
  <c r="F215" i="1"/>
  <c r="E215" i="1"/>
  <c r="D215" i="1"/>
  <c r="K199" i="1"/>
  <c r="J199" i="1"/>
  <c r="I199" i="1"/>
  <c r="L172" i="1"/>
  <c r="K172" i="1"/>
  <c r="J172" i="1"/>
  <c r="I172" i="1"/>
  <c r="H172" i="1"/>
  <c r="G172" i="1"/>
  <c r="F172" i="1"/>
  <c r="E172" i="1"/>
  <c r="D172" i="1"/>
  <c r="L151" i="1"/>
  <c r="K151" i="1"/>
  <c r="J151" i="1"/>
  <c r="I151" i="1"/>
  <c r="H151" i="1"/>
  <c r="G151" i="1"/>
  <c r="F151" i="1"/>
  <c r="E151" i="1"/>
  <c r="D151" i="1"/>
  <c r="L126" i="1"/>
  <c r="K126" i="1"/>
  <c r="J126" i="1"/>
  <c r="I126" i="1"/>
  <c r="H126" i="1"/>
  <c r="G126" i="1"/>
  <c r="F126" i="1"/>
  <c r="E126" i="1"/>
  <c r="D126" i="1"/>
  <c r="L102" i="1"/>
  <c r="K102" i="1"/>
  <c r="J102" i="1"/>
  <c r="I102" i="1"/>
  <c r="H102" i="1"/>
  <c r="G102" i="1"/>
  <c r="F102" i="1"/>
  <c r="E102" i="1"/>
  <c r="D102" i="1"/>
  <c r="L82" i="1"/>
  <c r="K82" i="1"/>
  <c r="J82" i="1"/>
  <c r="I82" i="1"/>
  <c r="H82" i="1"/>
  <c r="G82" i="1"/>
  <c r="F82" i="1"/>
  <c r="E82" i="1"/>
  <c r="D82" i="1"/>
  <c r="L62" i="1"/>
  <c r="K62" i="1"/>
  <c r="J62" i="1"/>
  <c r="I62" i="1"/>
  <c r="H62" i="1"/>
  <c r="G62" i="1"/>
  <c r="F62" i="1"/>
  <c r="E62" i="1"/>
  <c r="D62" i="1"/>
  <c r="L47" i="1"/>
  <c r="K47" i="1"/>
  <c r="J47" i="1"/>
  <c r="I47" i="1"/>
  <c r="H47" i="1"/>
  <c r="G47" i="1"/>
  <c r="F47" i="1"/>
  <c r="E47" i="1"/>
  <c r="D47" i="1"/>
  <c r="L32" i="1"/>
  <c r="J32" i="1"/>
  <c r="I32" i="1"/>
  <c r="H32" i="1"/>
  <c r="H507" i="1" s="1"/>
  <c r="G32" i="1"/>
  <c r="F32" i="1"/>
  <c r="F507" i="1" s="1"/>
  <c r="E32" i="1"/>
  <c r="E507" i="1" s="1"/>
  <c r="D32" i="1"/>
  <c r="G507" i="1" l="1"/>
  <c r="D507" i="1"/>
  <c r="D380" i="1"/>
  <c r="L293" i="1"/>
  <c r="L507" i="1" s="1"/>
  <c r="K380" i="1"/>
  <c r="K507" i="1" s="1"/>
  <c r="L357" i="1"/>
  <c r="L380" i="1" s="1"/>
</calcChain>
</file>

<file path=xl/sharedStrings.xml><?xml version="1.0" encoding="utf-8"?>
<sst xmlns="http://schemas.openxmlformats.org/spreadsheetml/2006/main" count="1287" uniqueCount="619">
  <si>
    <t>Заходи</t>
  </si>
  <si>
    <t>№</t>
  </si>
  <si>
    <t>Зміст заходів</t>
  </si>
  <si>
    <t>Обсяги виконання                     на  рік</t>
  </si>
  <si>
    <t>Попередня               вартість,             тис.грн.</t>
  </si>
  <si>
    <t xml:space="preserve">в т.ч. по кварталах </t>
  </si>
  <si>
    <t>Термін виконання</t>
  </si>
  <si>
    <t>Джерела фінансування,   в тис.грн.</t>
  </si>
  <si>
    <t>Виконавець</t>
  </si>
  <si>
    <t>з/п</t>
  </si>
  <si>
    <t>І</t>
  </si>
  <si>
    <t xml:space="preserve"> ІІ</t>
  </si>
  <si>
    <t xml:space="preserve">ІІІ </t>
  </si>
  <si>
    <t>ІУ</t>
  </si>
  <si>
    <t>державний бюджет</t>
  </si>
  <si>
    <t>міський  бюджет</t>
  </si>
  <si>
    <t>власні кошти</t>
  </si>
  <si>
    <t>КЖРЕП № 4</t>
  </si>
  <si>
    <t>Ремонт внутрішньобудинкових мереж холодного водопостачання</t>
  </si>
  <si>
    <t>Ремонт внутрішньобудинкових мереж каналізації</t>
  </si>
  <si>
    <t>Ремонт покрівель</t>
  </si>
  <si>
    <t>25 буд.</t>
  </si>
  <si>
    <t>Ремонт оголовків димовентканалів</t>
  </si>
  <si>
    <t>7 буд.</t>
  </si>
  <si>
    <t>17 огол..</t>
  </si>
  <si>
    <t>Ремонт електрощитових</t>
  </si>
  <si>
    <t>9 буд.</t>
  </si>
  <si>
    <t>11 шт.</t>
  </si>
  <si>
    <t xml:space="preserve">Утеплення підвальних приміщень </t>
  </si>
  <si>
    <t>42 шт.</t>
  </si>
  <si>
    <t>Утеплення інженерних мереж</t>
  </si>
  <si>
    <t>6 буд</t>
  </si>
  <si>
    <t>КЖРЕП,ПП</t>
  </si>
  <si>
    <t>Ремонт під'їздів, в т.ч. вхідних дверей та вікон</t>
  </si>
  <si>
    <t>48 буд</t>
  </si>
  <si>
    <t xml:space="preserve">Підготовка шанцевих інструментів (лопат, ломів, льодорубів, шестів для збирання снігу, розчистки тротуарів від льоду та збивання бурульок) </t>
  </si>
  <si>
    <t>55 шт.</t>
  </si>
  <si>
    <t>Заготівля посипочного матеріалу</t>
  </si>
  <si>
    <t>45 м.куб</t>
  </si>
  <si>
    <t>Разом по КЖРЕП № 4:</t>
  </si>
  <si>
    <t>КЖРЕП № 5</t>
  </si>
  <si>
    <t>4 буд.</t>
  </si>
  <si>
    <t>24 буд.</t>
  </si>
  <si>
    <t>17 буд.</t>
  </si>
  <si>
    <t>10 буд.</t>
  </si>
  <si>
    <t>10 шт.</t>
  </si>
  <si>
    <t>10 шт</t>
  </si>
  <si>
    <t>40 м.куб</t>
  </si>
  <si>
    <r>
      <t>Разом по КЖРЕП № 5</t>
    </r>
    <r>
      <rPr>
        <b/>
        <sz val="11"/>
        <rFont val="Times New Roman"/>
        <family val="1"/>
        <charset val="204"/>
      </rPr>
      <t>:</t>
    </r>
  </si>
  <si>
    <t>КЖРЕП № 6</t>
  </si>
  <si>
    <t>3 буд.</t>
  </si>
  <si>
    <t xml:space="preserve"> 1 буд.</t>
  </si>
  <si>
    <t>1 шт.</t>
  </si>
  <si>
    <t>6 буд.</t>
  </si>
  <si>
    <t>Ремонт вхідних дверей та вікон</t>
  </si>
  <si>
    <t>25 м.куб</t>
  </si>
  <si>
    <t>Разом по КЖРЕП № 6:</t>
  </si>
  <si>
    <t>8 буд.</t>
  </si>
  <si>
    <t>Ремонт  та заміна опалювальних печей</t>
  </si>
  <si>
    <t>6 шт.</t>
  </si>
  <si>
    <t>5 буд.</t>
  </si>
  <si>
    <t>5 шт.</t>
  </si>
  <si>
    <t>9 буд</t>
  </si>
  <si>
    <t>20 шт.</t>
  </si>
  <si>
    <t>60 шт.</t>
  </si>
  <si>
    <t>22 буд.</t>
  </si>
  <si>
    <t>Ремонт внутрішньобудинкових мереж централізованого опаленння</t>
  </si>
  <si>
    <t>12 буд.</t>
  </si>
  <si>
    <t>72 шт.</t>
  </si>
  <si>
    <t>КЖРЕП № 14</t>
  </si>
  <si>
    <t>74 м.п</t>
  </si>
  <si>
    <t>15 буд.</t>
  </si>
  <si>
    <t>Ремонт електромереж</t>
  </si>
  <si>
    <t>Ремонт  внутрвішньобудинкових мереж централізованого опалення</t>
  </si>
  <si>
    <t>2 буд.</t>
  </si>
  <si>
    <t>8 шт.</t>
  </si>
  <si>
    <t>30 буд.</t>
  </si>
  <si>
    <t>Ремонт елеваторних вузлів</t>
  </si>
  <si>
    <t>Разом по КЖРЕП № 14:</t>
  </si>
  <si>
    <t>Ремонт внутрішньобудинкових мереж централізованого опалення</t>
  </si>
  <si>
    <t xml:space="preserve"> 10 буд.</t>
  </si>
  <si>
    <t>40 м.п</t>
  </si>
  <si>
    <t>ПП "Житлосервіс"</t>
  </si>
  <si>
    <t>1 буд.</t>
  </si>
  <si>
    <t xml:space="preserve"> 4 буд.</t>
  </si>
  <si>
    <t>Ремонт  внутрішньобудинкових мереж централізованого опалення</t>
  </si>
  <si>
    <t>30 м.п</t>
  </si>
  <si>
    <t>3 шт.</t>
  </si>
  <si>
    <t>1буд</t>
  </si>
  <si>
    <t>Утеплення інженерних мереж ЦО</t>
  </si>
  <si>
    <t>7 шт.</t>
  </si>
  <si>
    <t xml:space="preserve">Ремонт сходових клітин </t>
  </si>
  <si>
    <t>12 шт.</t>
  </si>
  <si>
    <t>Разом по ПП "Житлосервіс":</t>
  </si>
  <si>
    <t>ПП "Ремжитлосервіс"</t>
  </si>
  <si>
    <t>6 огол.</t>
  </si>
  <si>
    <t>5 буд</t>
  </si>
  <si>
    <t>15 м. куб.</t>
  </si>
  <si>
    <t>Разом по ПП "Ремжитлосервіс":</t>
  </si>
  <si>
    <t>ПП "Регіон-Центр"</t>
  </si>
  <si>
    <t>31 буд.</t>
  </si>
  <si>
    <t>29 шт.</t>
  </si>
  <si>
    <t>30 шт.</t>
  </si>
  <si>
    <t>30 м.куб</t>
  </si>
  <si>
    <t>Разом по ПП "Регіон-Центр":</t>
  </si>
  <si>
    <t>ПП "Санітарія"</t>
  </si>
  <si>
    <t>18 м.п</t>
  </si>
  <si>
    <t>40 кв.м</t>
  </si>
  <si>
    <t>2 буд</t>
  </si>
  <si>
    <t>28 м.куб</t>
  </si>
  <si>
    <t>Разом по ПП "Санітарія":</t>
  </si>
  <si>
    <t>45 м.п</t>
  </si>
  <si>
    <t>7 огол..</t>
  </si>
  <si>
    <t>10 м.куб</t>
  </si>
  <si>
    <t>11 буд.</t>
  </si>
  <si>
    <t>Підготовка будинків до прийому теплоносія (ремонт елеваторних вузлів)</t>
  </si>
  <si>
    <t xml:space="preserve">Ремонт та заміна внутрішньобудинкових мереж централізованого опалення </t>
  </si>
  <si>
    <t>КП  "Чернівціміськліфт"</t>
  </si>
  <si>
    <t>Заготовка піску для посипання території в зимовий період</t>
  </si>
  <si>
    <t>3 м.куб</t>
  </si>
  <si>
    <t>Утеплення дверей і вікон на виробничій базі та опорних дільницях</t>
  </si>
  <si>
    <t>Забезпечення робітників матеріалами, спецодягом, спецвзуттям, засобами індивідуального захисту</t>
  </si>
  <si>
    <t>Проведення ревізії ходової частини наявного автотранспорту</t>
  </si>
  <si>
    <t>5 одиниць</t>
  </si>
  <si>
    <r>
      <t>Р</t>
    </r>
    <r>
      <rPr>
        <b/>
        <sz val="12"/>
        <rFont val="Times New Roman"/>
        <family val="1"/>
        <charset val="204"/>
      </rPr>
      <t>азом по КП "Чернівціміськліфт":</t>
    </r>
  </si>
  <si>
    <t>МКП  "Чернівціспецкомунтранс"</t>
  </si>
  <si>
    <t>Ремонт та підготовка спецавтотранспорту</t>
  </si>
  <si>
    <t>4 од.</t>
  </si>
  <si>
    <t>МКП "Чернівціспец-комунтранс"</t>
  </si>
  <si>
    <t>Підготовка рухомого складу задіяного на сміттєзвалищі</t>
  </si>
  <si>
    <t xml:space="preserve">Заготовка посипочного матеріалу </t>
  </si>
  <si>
    <t>2 т.</t>
  </si>
  <si>
    <t>Підготовка необхідного інвентаря для чистки тереторії від снігу</t>
  </si>
  <si>
    <t>Обслуговування котлів опалення</t>
  </si>
  <si>
    <t>2 од.</t>
  </si>
  <si>
    <t>Підготовка вогнегасників та аптечок (повірка, поновлення)</t>
  </si>
  <si>
    <t>Забезпечення працівників зимовим одягом, взуттями</t>
  </si>
  <si>
    <t>Забезпечення підприємства дровами для опалювання</t>
  </si>
  <si>
    <t>Підготовка до зими водогрійки</t>
  </si>
  <si>
    <t>1 од.</t>
  </si>
  <si>
    <t>Разом по МКП "Чернівціспецкомунтранс":</t>
  </si>
  <si>
    <t>Чернівецьке міське комунальне підрядне шляхово-експлуатаційне підприємство</t>
  </si>
  <si>
    <t>Створення запасу протибуксівних матеріалів:</t>
  </si>
  <si>
    <t>ЧМКПШЕП</t>
  </si>
  <si>
    <t xml:space="preserve">   піску (гранвідсіву)</t>
  </si>
  <si>
    <t xml:space="preserve">   солі</t>
  </si>
  <si>
    <t xml:space="preserve">   суміш</t>
  </si>
  <si>
    <t>Придбання пально-мастильних матеріалів (недоторканий запас)</t>
  </si>
  <si>
    <t xml:space="preserve">   бензину</t>
  </si>
  <si>
    <t>5 тн.</t>
  </si>
  <si>
    <t xml:space="preserve"> </t>
  </si>
  <si>
    <t xml:space="preserve">   дизельного палива</t>
  </si>
  <si>
    <t xml:space="preserve">   масел</t>
  </si>
  <si>
    <t>1,5 тн.</t>
  </si>
  <si>
    <t>Ремонт спецавтодорожної техніки, в т.ч.:</t>
  </si>
  <si>
    <t>снігоприбиральних  машин ПМ-130</t>
  </si>
  <si>
    <t>7 од.</t>
  </si>
  <si>
    <t>VAN Part Ranger</t>
  </si>
  <si>
    <t>піскорозкидачів МДК, ПР, IVEKO</t>
  </si>
  <si>
    <t>екскаваторів</t>
  </si>
  <si>
    <t>навантажувачів "Амкадор"</t>
  </si>
  <si>
    <t>навантажувачів  Т-156</t>
  </si>
  <si>
    <t>автогрейдерів</t>
  </si>
  <si>
    <t>тракторів з відвалом  Т-150</t>
  </si>
  <si>
    <t>тракторів МТЗ-80 /щітка, відвал/</t>
  </si>
  <si>
    <t xml:space="preserve">Ремонт побутових приміщень </t>
  </si>
  <si>
    <t xml:space="preserve">Разом по МКП "МіськШЕП": </t>
  </si>
  <si>
    <t>КП "Чернівецьке тролейбусне управління"</t>
  </si>
  <si>
    <t>Середній ремонт тролейбусів</t>
  </si>
  <si>
    <t>4од.</t>
  </si>
  <si>
    <t>КП ЧТУ</t>
  </si>
  <si>
    <t>Поточний ремонт контактно-кабельної мережі</t>
  </si>
  <si>
    <t>4 км</t>
  </si>
  <si>
    <t>Загальні обсяги коштів на підготовку об'єктів міськелектротранспорту</t>
  </si>
  <si>
    <t xml:space="preserve">Разом по КП "Чернівецьке тролейбусне управління": </t>
  </si>
  <si>
    <t>МКП "Міськсвітло"</t>
  </si>
  <si>
    <t>Заміна фізично зношених та монтаж світильників</t>
  </si>
  <si>
    <t>250 шт</t>
  </si>
  <si>
    <t>Поточний ремонт пультів включення з/о И-710</t>
  </si>
  <si>
    <t>Ревізія готовності приладів контролю за витратами електроенергії (повірка)</t>
  </si>
  <si>
    <t>Заміна повітрянихх ліній ПЛ на самонесучий повітряний провід типу СІПт</t>
  </si>
  <si>
    <t>Ремонт адміністративно-виробничої будівлі (побілка приміщень та заміна вікон - 36 шт.)</t>
  </si>
  <si>
    <t>ДЖКГ</t>
  </si>
  <si>
    <t>Придбання шин для автотранспорту</t>
  </si>
  <si>
    <t>4 шт</t>
  </si>
  <si>
    <t>ДЖКГ МКП "Міськсвітло"</t>
  </si>
  <si>
    <t>Ремонт та налагодження системи опалення приміщень адміністративно виробничої будівлі</t>
  </si>
  <si>
    <t>Підготовка автомобільного транспорту (придбання запчастин та проведення ремонту)</t>
  </si>
  <si>
    <t>9 од.</t>
  </si>
  <si>
    <t xml:space="preserve">Разом по МКП "Міськсвітло": </t>
  </si>
  <si>
    <t>МКП "АДС-80"</t>
  </si>
  <si>
    <t>Ремонт побутових приміщень</t>
  </si>
  <si>
    <t>АДС</t>
  </si>
  <si>
    <t>Капітальний ремонт електропроводки та оздоблювальний ремонт в гаражах І та ІІ боксах</t>
  </si>
  <si>
    <t>Капітальний ремонт електропроводки та оздоблювальний ремонт в майстерні</t>
  </si>
  <si>
    <t xml:space="preserve">Разом по МКП "АДС-080": </t>
  </si>
  <si>
    <t>Управління охорони здоров'я міської ради</t>
  </si>
  <si>
    <t xml:space="preserve">Поточний ремонт та підготовка системи опалення, електрозабезпечення, водопостачання та каналізації </t>
  </si>
  <si>
    <t>Системи всіх лікувальних закладів</t>
  </si>
  <si>
    <t>Головні лікарі лікувально-профілактичних закладів міської комунальної власності</t>
  </si>
  <si>
    <t xml:space="preserve">Підготовка котелень та топочних до опалювального сезону. Сервісне обслуговування котлів, перевірка, частковий ремонт, заміна, наладка автоматики котлів та газових систем </t>
  </si>
  <si>
    <t xml:space="preserve"> 9 закладів</t>
  </si>
  <si>
    <t>Проведення поточних та капітальних ремонтів приміщень лікувально-профілактичних закладів</t>
  </si>
  <si>
    <t>Міські лікарні        № 1,2,3,4, пологовий будинок № 2, міські поліклініки № 2,3</t>
  </si>
  <si>
    <t>Підготовка  всіх транспортних засобів до роботи в зимових умовах</t>
  </si>
  <si>
    <t>Автомобілі</t>
  </si>
  <si>
    <t>Перевірка та підго-</t>
  </si>
  <si>
    <t>8 шт</t>
  </si>
  <si>
    <t xml:space="preserve">товка резервних </t>
  </si>
  <si>
    <t>джерел електропо-стачання,створення необхідного запасу пального в:</t>
  </si>
  <si>
    <t xml:space="preserve"> міських лікарнях № 1,2,3,4</t>
  </si>
  <si>
    <t>- пологових будинках №1,2</t>
  </si>
  <si>
    <t>-міській дитячій лікарні;</t>
  </si>
  <si>
    <t>Разом по управлінню охорони здоров'я:</t>
  </si>
  <si>
    <t>Управління по фізичній культурі та спорту міської ради</t>
  </si>
  <si>
    <t>Повірка лічильників води, газу, електроенергії</t>
  </si>
  <si>
    <t>Техобслуговування димовентиляційних каналів</t>
  </si>
  <si>
    <t>Налагодження та пуск автоматики безпеки опалювальних котлів</t>
  </si>
  <si>
    <t>Поточний ремонт газового обладнання (ГРП, ШГРП, ДКРТ)</t>
  </si>
  <si>
    <t>Разом по управлінню  фізичної культури та спорту:</t>
  </si>
  <si>
    <t>Управління освіти міської ради</t>
  </si>
  <si>
    <t>Проведення поточного ремонту в закладах освіти</t>
  </si>
  <si>
    <t>Управління освіти  міської ради</t>
  </si>
  <si>
    <t>Зрізка дерев в ЗНЗ, ДНЗ, ПНЗ, ДЮСШ</t>
  </si>
  <si>
    <t>Обробка горищ в ЗОШ і ДНЗ</t>
  </si>
  <si>
    <t>Перезарядка вогнегасників в закладах освіти</t>
  </si>
  <si>
    <t>1360 шт.</t>
  </si>
  <si>
    <t>34 заклади</t>
  </si>
  <si>
    <t>Разом по управлінню освіти:</t>
  </si>
  <si>
    <t>КП "Трест зеленого господарства та протизсувних робіт"</t>
  </si>
  <si>
    <t>Вирубка аварійних дерев по місту</t>
  </si>
  <si>
    <t xml:space="preserve">постійно </t>
  </si>
  <si>
    <t>Трест ЗГ та ПЗР</t>
  </si>
  <si>
    <t>Забезпечення наявності дров (для опалення побутових приміщень  і прохідних) по вул.Комунальників, 6</t>
  </si>
  <si>
    <t>100 скл.м</t>
  </si>
  <si>
    <t>Підготовка до роботи газових котлів. Очистка димоходів, перевірка їх справності.</t>
  </si>
  <si>
    <t>Забезпечення робітників зимовим спецодягом, згідно з нормами</t>
  </si>
  <si>
    <t>Забезпечення робітників підприємства необхідним інвентарем для очистки території від снігу (лопати, ломи тощо).</t>
  </si>
  <si>
    <t>50 шт.</t>
  </si>
  <si>
    <t>Придбання зимового дизельного пального для роботи автокрана та тракторів при низьких температурах.</t>
  </si>
  <si>
    <t>1000 л</t>
  </si>
  <si>
    <t>Підготовка автотранспорту та боксів.</t>
  </si>
  <si>
    <t>Заготівля посипочного матеріалу на територію тресту</t>
  </si>
  <si>
    <t>15 т</t>
  </si>
  <si>
    <t>Ремонт адміністративних та побутових приміщень на вул. Комунальників, 6</t>
  </si>
  <si>
    <t>Разом по КП "Трест зеленого господарства та протизсувних робіт":</t>
  </si>
  <si>
    <t>КП "Чернівціводоканал"</t>
  </si>
  <si>
    <t>Заміна аварійних водопровідних</t>
  </si>
  <si>
    <t>згідно</t>
  </si>
  <si>
    <t xml:space="preserve">КП "Чернівці - </t>
  </si>
  <si>
    <t>мереж на поліетиленові,</t>
  </si>
  <si>
    <t>2700пм</t>
  </si>
  <si>
    <t>по графіку</t>
  </si>
  <si>
    <t>водоканал"</t>
  </si>
  <si>
    <t>полівінілхлоридні труби</t>
  </si>
  <si>
    <t>підряд</t>
  </si>
  <si>
    <t>Заміна та кап.ремонт засувок</t>
  </si>
  <si>
    <t xml:space="preserve"> на водопровіднихмережах</t>
  </si>
  <si>
    <t>Заміна та капітальний ремонт</t>
  </si>
  <si>
    <t>пожежних гідрантів на  мережах</t>
  </si>
  <si>
    <t>припису МНС</t>
  </si>
  <si>
    <t xml:space="preserve">Промивання та прочищення </t>
  </si>
  <si>
    <t>протягом</t>
  </si>
  <si>
    <t xml:space="preserve">приймальних камер КНС,колодязів, </t>
  </si>
  <si>
    <t>колекторів та каналізаційних мереж</t>
  </si>
  <si>
    <t>Заміна аварійних мереж</t>
  </si>
  <si>
    <t xml:space="preserve"> водовідведення </t>
  </si>
  <si>
    <t>водоканал",</t>
  </si>
  <si>
    <t>Чистка, промивання відстійників,</t>
  </si>
  <si>
    <t xml:space="preserve"> графіку</t>
  </si>
  <si>
    <t>Прокачування свердловин на воду</t>
  </si>
  <si>
    <t>згідно графіку</t>
  </si>
  <si>
    <t>будівлями, спорудами  підприємства.</t>
  </si>
  <si>
    <t xml:space="preserve">Підводно - технічні  роботи на н/ст. </t>
  </si>
  <si>
    <t xml:space="preserve"> І- го підйому"Митків"  водогону  </t>
  </si>
  <si>
    <t>3 один</t>
  </si>
  <si>
    <t xml:space="preserve"> "Дністер-Чернівці" </t>
  </si>
  <si>
    <t>Разом по КП "Чернівціводоканал":</t>
  </si>
  <si>
    <t>МКП "Чернівцітеплокомуненерго"</t>
  </si>
  <si>
    <t>Проведення поточного ремонту обладнання котелень</t>
  </si>
  <si>
    <t>Ремонт теплової ізоляції надземних трубопроводів та транзитних тепломереж</t>
  </si>
  <si>
    <t>Будівельна дільниця підприємства  Тимофій-чук В.В. та підрядники</t>
  </si>
  <si>
    <t>Повірка лічильників та приладів КВПтаА</t>
  </si>
  <si>
    <t>Повірка та ремонт газоаналізаторів</t>
  </si>
  <si>
    <t>2 шт.</t>
  </si>
  <si>
    <t>Проведення діагностики, внутрішнього огляду та гідравлічних випробувань котлів спеціалізованою організацією</t>
  </si>
  <si>
    <t>36 шт.</t>
  </si>
  <si>
    <t>33 од.</t>
  </si>
  <si>
    <t>Начальник гаража підприємства                                          Горда П.М.</t>
  </si>
  <si>
    <t>Отримання дозволів на викиди з джерел (котелень)</t>
  </si>
  <si>
    <t>Служба теплового району №1</t>
  </si>
  <si>
    <t>За результами тендера</t>
  </si>
  <si>
    <r>
      <t>Капремонт теплових мереж</t>
    </r>
    <r>
      <rPr>
        <b/>
        <sz val="11"/>
        <rFont val="Tahoma"/>
        <family val="2"/>
        <charset val="204"/>
      </rPr>
      <t>:</t>
    </r>
  </si>
  <si>
    <t>Начальник СТР№1                                                 Павук О.М.</t>
  </si>
  <si>
    <t>50 п м</t>
  </si>
  <si>
    <t>160 п м</t>
  </si>
  <si>
    <t>260 п м</t>
  </si>
  <si>
    <t>200 п м</t>
  </si>
  <si>
    <t>Ремонт теплових мереж після гідровипробування</t>
  </si>
  <si>
    <t>згідно актів</t>
  </si>
  <si>
    <t>Начальник СТР№1                                       Павук О.М.</t>
  </si>
  <si>
    <t>Служба теплового району №2</t>
  </si>
  <si>
    <t>Капремонт котла ПТВМ-30  №2 котельні Південна-1</t>
  </si>
  <si>
    <t>Начальник СТР№2   Піліховський В,В.</t>
  </si>
  <si>
    <t>218 п м</t>
  </si>
  <si>
    <t>146 п м</t>
  </si>
  <si>
    <t>Служба теплового району №3</t>
  </si>
  <si>
    <t>1шт.</t>
  </si>
  <si>
    <t>СТР №3 підприємства, ПалагнюкВ.І.</t>
  </si>
  <si>
    <t>220 п м</t>
  </si>
  <si>
    <t>Разом по МКП  "Чернівцітеплокомуненерго"</t>
  </si>
  <si>
    <t>КП "Міжнародний аеропорт "Чернівці"</t>
  </si>
  <si>
    <t>Поновлення макування на ШЗПС та пероні</t>
  </si>
  <si>
    <t>1200 кв.м.</t>
  </si>
  <si>
    <t>20 т.</t>
  </si>
  <si>
    <t>Проведення покосу трав</t>
  </si>
  <si>
    <t>80 га.</t>
  </si>
  <si>
    <t>Аеропорт</t>
  </si>
  <si>
    <t>Разом по КП "Міжнародний аеропорт "Чернівці":</t>
  </si>
  <si>
    <t>Всього:</t>
  </si>
  <si>
    <t>з  підготовки господарства  м. Чернівців до роботи в умовах</t>
  </si>
  <si>
    <t xml:space="preserve"> осінньо-зимового періоду 2019-2020 року</t>
  </si>
  <si>
    <t>до 01.10.2019р.</t>
  </si>
  <si>
    <t>23 буд.</t>
  </si>
  <si>
    <t>700 кв.м</t>
  </si>
  <si>
    <t>ТзОВ "Єврокомунбуд"</t>
  </si>
  <si>
    <t>175 м.п</t>
  </si>
  <si>
    <t>140 м.п</t>
  </si>
  <si>
    <t>Ремонт внутрішньобудинкових мереж опалення</t>
  </si>
  <si>
    <t>195 м.п</t>
  </si>
  <si>
    <t>Ремонт та заміна електромереж</t>
  </si>
  <si>
    <t>28 буд.</t>
  </si>
  <si>
    <t>950 м.п</t>
  </si>
  <si>
    <t>41 буд</t>
  </si>
  <si>
    <t>41 шт.</t>
  </si>
  <si>
    <t>5 м.п.</t>
  </si>
  <si>
    <t>56 шт.</t>
  </si>
  <si>
    <r>
      <t>Додаток                                                                                                    до рішення виконавчого комітету                                      Чернівецької міської ради                                                                                      __________</t>
    </r>
    <r>
      <rPr>
        <u/>
        <sz val="18"/>
        <rFont val="Times New Roman"/>
        <family val="1"/>
        <charset val="204"/>
      </rPr>
      <t>2019</t>
    </r>
    <r>
      <rPr>
        <b/>
        <sz val="18"/>
        <rFont val="Times New Roman"/>
        <family val="1"/>
        <charset val="204"/>
      </rPr>
      <t xml:space="preserve"> № ______</t>
    </r>
  </si>
  <si>
    <t>136 м.п</t>
  </si>
  <si>
    <t>744 кв.м</t>
  </si>
  <si>
    <t>37огол..</t>
  </si>
  <si>
    <t>9 шт.</t>
  </si>
  <si>
    <t>20 м.куб</t>
  </si>
  <si>
    <t>64 м.п</t>
  </si>
  <si>
    <t>20 буд.</t>
  </si>
  <si>
    <t>472 кв.м</t>
  </si>
  <si>
    <t>до  01.10.2019р</t>
  </si>
  <si>
    <t>18 огол..</t>
  </si>
  <si>
    <t>4 шт.</t>
  </si>
  <si>
    <t>4 буд</t>
  </si>
  <si>
    <t>19  буд</t>
  </si>
  <si>
    <t>23 шт.</t>
  </si>
  <si>
    <t>Разом по ТзОВ "Єрокомунбуд":</t>
  </si>
  <si>
    <t>ПП "Порядок в домі" (11)</t>
  </si>
  <si>
    <t>Разом по ПП "Порядок в домі" (11):</t>
  </si>
  <si>
    <t>77 м.п</t>
  </si>
  <si>
    <t>ПП "Порядок в домі"</t>
  </si>
  <si>
    <t>ТзОВ "Єрокомунбуд"</t>
  </si>
  <si>
    <t>584 кв.м</t>
  </si>
  <si>
    <t>75 м.п.</t>
  </si>
  <si>
    <t>28 буд</t>
  </si>
  <si>
    <t>49 шт.</t>
  </si>
  <si>
    <t>45,5 м.п.</t>
  </si>
  <si>
    <t>ПП "Порядок в домі" (17)</t>
  </si>
  <si>
    <t>Разом по ПП "Порядок в домі" (17):</t>
  </si>
  <si>
    <t>П "Порядок в домі"</t>
  </si>
  <si>
    <t>18 буд.</t>
  </si>
  <si>
    <t>354 м.п</t>
  </si>
  <si>
    <t>113 м.п</t>
  </si>
  <si>
    <t>до  10.10.2019р</t>
  </si>
  <si>
    <t>1060 кв.м</t>
  </si>
  <si>
    <t xml:space="preserve"> 24 буд.</t>
  </si>
  <si>
    <t>262 м.п</t>
  </si>
  <si>
    <t>13 буд</t>
  </si>
  <si>
    <t>до 01.10.2019 р</t>
  </si>
  <si>
    <t xml:space="preserve">8 буд </t>
  </si>
  <si>
    <t>до01.10.2019р.</t>
  </si>
  <si>
    <t>30 м.</t>
  </si>
  <si>
    <t>Ремонт елеваторних вузлів (запірної арматури)</t>
  </si>
  <si>
    <t>до 01.10.2019р</t>
  </si>
  <si>
    <t xml:space="preserve"> 80 м.п</t>
  </si>
  <si>
    <t>10 м.п</t>
  </si>
  <si>
    <t>360 кв.м</t>
  </si>
  <si>
    <t>60 м.п</t>
  </si>
  <si>
    <t>725 кв.м</t>
  </si>
  <si>
    <t>12 огол.</t>
  </si>
  <si>
    <t xml:space="preserve"> 56 м.п</t>
  </si>
  <si>
    <t>55 м.п</t>
  </si>
  <si>
    <t>14буд</t>
  </si>
  <si>
    <t>14 шт.</t>
  </si>
  <si>
    <t>18 шт.</t>
  </si>
  <si>
    <t>Ремонт та часткова заміна електричних мереж</t>
  </si>
  <si>
    <t xml:space="preserve"> 6 буд.</t>
  </si>
  <si>
    <t>44 м/п.</t>
  </si>
  <si>
    <t xml:space="preserve"> 207 м.п</t>
  </si>
  <si>
    <t>Підготовка систем централізованого опалення</t>
  </si>
  <si>
    <t>37 буд.</t>
  </si>
  <si>
    <t>37 шт.</t>
  </si>
  <si>
    <t>Скління вікон та дверей</t>
  </si>
  <si>
    <t>34 м.п</t>
  </si>
  <si>
    <t>26 м.п</t>
  </si>
  <si>
    <t>2300 кв.м</t>
  </si>
  <si>
    <t>11 огол..</t>
  </si>
  <si>
    <t>13 буд.</t>
  </si>
  <si>
    <t>18 буд</t>
  </si>
  <si>
    <t>32 шт.</t>
  </si>
  <si>
    <t>ПП "Чернівцікомунбуд"</t>
  </si>
  <si>
    <t>Разом по ПП "Чернівцікомунбуд":</t>
  </si>
  <si>
    <t xml:space="preserve"> 35 м.п</t>
  </si>
  <si>
    <t>20 м.п.</t>
  </si>
  <si>
    <t>100 м.п</t>
  </si>
  <si>
    <t>10 буд</t>
  </si>
  <si>
    <t>ТзОВ "Вайт-Лаіонс" та ТзОВ "ТД Укрвторресурс"</t>
  </si>
  <si>
    <t>Разом по ТзОВ "Вайт-Лаіонс" та ТзОВ "ТД Укрвторресурс":</t>
  </si>
  <si>
    <t>ТзОВ "Вайт-Лаіонс"</t>
  </si>
  <si>
    <t xml:space="preserve"> 70 м.п</t>
  </si>
  <si>
    <t xml:space="preserve"> 44 м.п</t>
  </si>
  <si>
    <t>79,5 кв.м</t>
  </si>
  <si>
    <t>10 огол..</t>
  </si>
  <si>
    <t>24 шт.</t>
  </si>
  <si>
    <t>до  15.10.2019р</t>
  </si>
  <si>
    <t>112 м.п.</t>
  </si>
  <si>
    <t>80 м.куб</t>
  </si>
  <si>
    <t>27м.п</t>
  </si>
  <si>
    <t>21 м.п</t>
  </si>
  <si>
    <t>98 кв.м</t>
  </si>
  <si>
    <t>8 м.куб</t>
  </si>
  <si>
    <t>340 м.п</t>
  </si>
  <si>
    <t>32 м.п</t>
  </si>
  <si>
    <t>19 буд.</t>
  </si>
  <si>
    <t>1020 кв.м</t>
  </si>
  <si>
    <t>100 м.п.</t>
  </si>
  <si>
    <t>26 буд.</t>
  </si>
  <si>
    <t>109 м.п</t>
  </si>
  <si>
    <t>2 огол..</t>
  </si>
  <si>
    <t>33 буд</t>
  </si>
  <si>
    <t>43 шт.</t>
  </si>
  <si>
    <t>3 од.</t>
  </si>
  <si>
    <t>12 шт. (ком.)</t>
  </si>
  <si>
    <t>40 куб. м.</t>
  </si>
  <si>
    <t>до 01.11.2019 р.</t>
  </si>
  <si>
    <t>до 30.11.2019 р.</t>
  </si>
  <si>
    <t>до 30.11.2019р.</t>
  </si>
  <si>
    <t>до 30.10.2019р.</t>
  </si>
  <si>
    <t>до 01.11.2019р.</t>
  </si>
  <si>
    <t>Забезпечення полігону ТПВ (сміттєзвалища) піщано-соляною сумішю</t>
  </si>
  <si>
    <t>5 куб. м.</t>
  </si>
  <si>
    <t>Придбання тракторних шин 530*610 для бульдозера Т - 150 на сміттєзвалищі</t>
  </si>
  <si>
    <t>4340 м3</t>
  </si>
  <si>
    <t>2000 тн.</t>
  </si>
  <si>
    <t>до 25.11.2019р.</t>
  </si>
  <si>
    <t>до 05.10.2019р.</t>
  </si>
  <si>
    <t>39 од.</t>
  </si>
  <si>
    <t>15 од.</t>
  </si>
  <si>
    <t>снігонавантажувач КО-206А</t>
  </si>
  <si>
    <t xml:space="preserve">до  01.10.2019р </t>
  </si>
  <si>
    <t xml:space="preserve">до 01.10.2019 р </t>
  </si>
  <si>
    <t>90 од</t>
  </si>
  <si>
    <t>30 шт</t>
  </si>
  <si>
    <t>49 шт</t>
  </si>
  <si>
    <t>10 км</t>
  </si>
  <si>
    <t>Секретар виконавчого комітету Чернівецької міської ради                                                                                                 А. Бабюк</t>
  </si>
  <si>
    <t>350 шт</t>
  </si>
  <si>
    <t>до 30.09.2019р.</t>
  </si>
  <si>
    <t>до     01.11.2019р.</t>
  </si>
  <si>
    <t>до    01.11.2019р.</t>
  </si>
  <si>
    <t>до 10.10.2019р.</t>
  </si>
  <si>
    <t>2019 року</t>
  </si>
  <si>
    <t xml:space="preserve"> графіку 2019 р</t>
  </si>
  <si>
    <t>до 01.09.19р.</t>
  </si>
  <si>
    <t>до 01.10.19.р.</t>
  </si>
  <si>
    <t>275 пм</t>
  </si>
  <si>
    <t>45 шт</t>
  </si>
  <si>
    <t>65шт.</t>
  </si>
  <si>
    <t>8000 пм.</t>
  </si>
  <si>
    <t>147 пм.</t>
  </si>
  <si>
    <t>465 пм.</t>
  </si>
  <si>
    <t>14шт.</t>
  </si>
  <si>
    <t>(внс. Очерет-3, Магала-8, Рогізна, 2, ШК № 34-1 )</t>
  </si>
  <si>
    <t>РЧВ на н/ст ІІ підйомів "Вікно" РЧВ" Шубранець"</t>
  </si>
  <si>
    <t>РЧВ „ Попова ”,</t>
  </si>
  <si>
    <t>внс "Магала"</t>
  </si>
  <si>
    <t>Ремонт покрівель над</t>
  </si>
  <si>
    <t>6037 м. кв.</t>
  </si>
  <si>
    <t>Начальники служб теплових районів №1, №2, №3, Служба з ОРЕ і КВПтаА підприємства          Матусевич В.В., Служба будівництва та ремонту обладнання  Собко Р.С.</t>
  </si>
  <si>
    <t>Служба будівництва та ремонту обладнання  Собко Р.С. та підрядники</t>
  </si>
  <si>
    <t>Служба з технічного забезпечення дистанційного керування
котельними  та обліку ПЕР Величко С.В.</t>
  </si>
  <si>
    <t>Заст.Головного інженера Лавус В.Р.</t>
  </si>
  <si>
    <t xml:space="preserve"> 24 шт.</t>
  </si>
  <si>
    <t>Заст.Гол. інженера, начальники СТР №1, 2, 3</t>
  </si>
  <si>
    <t>Встановлення IMODів на котельнях</t>
  </si>
  <si>
    <t xml:space="preserve"> 62 шт.</t>
  </si>
  <si>
    <t>Начальник газової служби                                                           Бабюк Ю.В.</t>
  </si>
  <si>
    <t>Придбання запчастин для автотракторних засобів та технічне обслуговування</t>
  </si>
  <si>
    <t>22 од.</t>
  </si>
  <si>
    <t>Заст. головного інженера Лавус В.Р.</t>
  </si>
  <si>
    <t>Головний інженер,начальники  СТР№1,№2,№3</t>
  </si>
  <si>
    <t>Котельня "Узбецька", вул.Узбецька, 3б                          3000кВтх1шт</t>
  </si>
  <si>
    <t>Котельня "Дріжджзавод", вул. Галицький шлях, 2 250кВтх2шт</t>
  </si>
  <si>
    <t>Котельня "Гімназія №4", вул. Л. Українки, 29 100кВтх2шт</t>
  </si>
  <si>
    <t>Котельня "ДНЗ №6", вул. Главки, 8-10 100кВтх1шт</t>
  </si>
  <si>
    <t>Котельня "Гімназія №2", вул. Шевченка, 31 40кВтх2шт</t>
  </si>
  <si>
    <t>Начальник СТР №3 ПалагнюкВ.І.</t>
  </si>
  <si>
    <t>Ремонт покрівель (дахів) котелень, ЦТП</t>
  </si>
  <si>
    <t xml:space="preserve"> 4500 кв.м</t>
  </si>
  <si>
    <t>Заміна насосів</t>
  </si>
  <si>
    <t>Заст. гол. інженера, начальники СТР №1, 2, 3</t>
  </si>
  <si>
    <t>Заміна запірної арматури</t>
  </si>
  <si>
    <t>шт.</t>
  </si>
  <si>
    <t>вул.Авангардна,43-57(УТ21Адо УТ21Б) Ду89</t>
  </si>
  <si>
    <t>134 п м</t>
  </si>
  <si>
    <t>вул.Тисменецька,  Ду108</t>
  </si>
  <si>
    <t>102 п м</t>
  </si>
  <si>
    <t>вул.Руська,211А-УТ32       Ду219 (спіро)</t>
  </si>
  <si>
    <t>170 п м</t>
  </si>
  <si>
    <t>вул.Руська,211А-УТ32        Ду219(ППІ)</t>
  </si>
  <si>
    <t>90 п м</t>
  </si>
  <si>
    <t>вул.Руська,207А   Ду219   (територія лікарні Фастівська)</t>
  </si>
  <si>
    <t>вул.Руська,198Е(УТ13А-УТ13)    Ду108</t>
  </si>
  <si>
    <t>Утилізатор для котла ПТВМ-30 №3 котельні "Південна-1"</t>
  </si>
  <si>
    <t xml:space="preserve">Будівництво модульної котельні з котлами   VIESSMANN загал. потужністю 1,5 МВт по вул.Поштовій,3 </t>
  </si>
  <si>
    <t>Луковецька,29 СК№1(ЗОШ№25)          Ду57</t>
  </si>
  <si>
    <t>Луковецька,29-СК№1(навчал.корпус) Ду89</t>
  </si>
  <si>
    <t>вул.Комарова,28 (ВТ122-ВТ128)  Ду89</t>
  </si>
  <si>
    <t>ГТП-4Ю (ВТ119-ЗОШ№16)           Ду89</t>
  </si>
  <si>
    <t>ГТП-1ю Г.Майдану 77</t>
  </si>
  <si>
    <t>ГТП-2ю Г.Майдану 97</t>
  </si>
  <si>
    <t>Полєтаєва 13  -  Полєтаєва 17</t>
  </si>
  <si>
    <t>Г.Майдану,99-ВТ№125-ВТ№127        Ду108</t>
  </si>
  <si>
    <t>120 п м</t>
  </si>
  <si>
    <t>ГТП-4Ю-ВТ122                                      Ду159</t>
  </si>
  <si>
    <t>Г.Майдану,63а  ВТ9/1 до Г.Майдану,57а ВТ28  Ду219</t>
  </si>
  <si>
    <t>280п м</t>
  </si>
  <si>
    <t>г.Майдану,226а-ВТ77-ВТ77а(Лікарні)  Ду219</t>
  </si>
  <si>
    <t>380п м</t>
  </si>
  <si>
    <t>ГТП-2ю-ВТ107-ВТ108-ВТ109-ГТП-3ю   Ду426</t>
  </si>
  <si>
    <t>430п м</t>
  </si>
  <si>
    <t>Незалежності пр.,127а ТК2-ТК40        Ду530  (сталева)</t>
  </si>
  <si>
    <t xml:space="preserve">40п м </t>
  </si>
  <si>
    <t>Утилізатор для котла ПТВМ-30 №5 котельні "Південна-3"</t>
  </si>
  <si>
    <t>ТК59-ж/б Головна,279г                      Ду89</t>
  </si>
  <si>
    <t>ТК69-ж/б Головна,279б                     Ду57</t>
  </si>
  <si>
    <t>ТК68-ТК69                                          Ду108</t>
  </si>
  <si>
    <t>42 п м</t>
  </si>
  <si>
    <t>Міська поліклініка №2 ввод             Ду 89</t>
  </si>
  <si>
    <t>Міск.поліклініка П.Кільцева,8а ввод  Ду89</t>
  </si>
  <si>
    <t>118 п м</t>
  </si>
  <si>
    <t>котельня ЗОШ№32-ліцей                  Ду108</t>
  </si>
  <si>
    <t>ТК№64-ТК365                                    Ду108</t>
  </si>
  <si>
    <t>116п м</t>
  </si>
  <si>
    <t xml:space="preserve">ТРП№8- ТК59                                    Ду159         </t>
  </si>
  <si>
    <t>62 п м</t>
  </si>
  <si>
    <t>ТК59-ТК60                                        Ду159</t>
  </si>
  <si>
    <t>66 п м</t>
  </si>
  <si>
    <t>Котельня Південна-3                     Ду530</t>
  </si>
  <si>
    <t>80 п м</t>
  </si>
  <si>
    <r>
      <t xml:space="preserve">Заміна котлів на  котельнях,                                    </t>
    </r>
    <r>
      <rPr>
        <sz val="11"/>
        <rFont val="Tahoma"/>
        <family val="2"/>
        <charset val="204"/>
      </rPr>
      <t>у тому числі</t>
    </r>
  </si>
  <si>
    <t>до 15.10.2019р</t>
  </si>
  <si>
    <t>Січень-грудень 2019р</t>
  </si>
  <si>
    <t>Проведення ремонту дахів, заміна жолобів та водостічних труб</t>
  </si>
  <si>
    <t>Частково</t>
  </si>
  <si>
    <t>до 10.10.2019р</t>
  </si>
  <si>
    <t>до 01.09.2019р.</t>
  </si>
  <si>
    <t>Ясенецький І.О. Крафт Ю.Р.</t>
  </si>
  <si>
    <t>до  01.09.2019р.</t>
  </si>
  <si>
    <t>Послуги з надання в експлуатацію складових Єдиної газотранспортної системи</t>
  </si>
  <si>
    <t>Встановлення металпластикових вікон в спортивному залі по вул. Південно-Кільцевій, 5</t>
  </si>
  <si>
    <t>до 01.07.2019р.</t>
  </si>
  <si>
    <t xml:space="preserve">Ясенецький І.О. </t>
  </si>
  <si>
    <t>98 закладів</t>
  </si>
  <si>
    <t>до 01.12.2019р.</t>
  </si>
  <si>
    <t>Повірка лічильників тепла</t>
  </si>
  <si>
    <t>27 закладів</t>
  </si>
  <si>
    <t>22 закладів</t>
  </si>
  <si>
    <t xml:space="preserve"> закладів</t>
  </si>
  <si>
    <t>Технічне обслуговування теплових лічильників</t>
  </si>
  <si>
    <t>46 закладів</t>
  </si>
  <si>
    <t>Збільшення потужностей електричних мереж в ДНЗ і ЗОШ</t>
  </si>
  <si>
    <t>9 закладів.</t>
  </si>
  <si>
    <t>Всановлення протипожежних люків та дверей в ЗОШ, ДНЗ, ПНЗ</t>
  </si>
  <si>
    <t>Встановлення огороджувальних конструкцій по периметру даху в ДНЗ</t>
  </si>
  <si>
    <t>до 01.08.2019р.</t>
  </si>
  <si>
    <t>Технічне обслуговування колекторів, теплових насосів, геліообладнання</t>
  </si>
  <si>
    <t>3 заклади</t>
  </si>
  <si>
    <t>до 01.08.2019р</t>
  </si>
  <si>
    <t>Встановлення пожежної сигналізації в ЗОШ, ДНЗ</t>
  </si>
  <si>
    <t>Технічне обслуговування протипожежної сигналізації в ЗОШ, ДНЗ</t>
  </si>
  <si>
    <t>Примітка: Відповідно до листа від 05.04.2019р. № 05/01-30/162 управління культури Чернівецької міської ради проінформовано департамент житлово-комунального господарства міської ради, що коштів для об'єктів підпорядкованих управлінню культури для проведення даних заходів на даний час не виділено.</t>
  </si>
  <si>
    <t>50 м.п</t>
  </si>
  <si>
    <t>60м.п</t>
  </si>
  <si>
    <t>70 кв.м</t>
  </si>
  <si>
    <t>5 огол..</t>
  </si>
  <si>
    <t>5буд</t>
  </si>
  <si>
    <t>75 м.п</t>
  </si>
  <si>
    <t>28 шт.</t>
  </si>
  <si>
    <t>до 13.11.2019р.</t>
  </si>
  <si>
    <t>Проведення поточного ремсонту ШЗПС, РД-1, перону згідно Акту сертифікаційної перевірки аеродрому від 22.03.2012р.  Та Акту дефектів від 24.03.2014р.</t>
  </si>
  <si>
    <r>
      <t>ШЗПС - 20100кв.м. Перон - 6825кв.м.;</t>
    </r>
    <r>
      <rPr>
        <b/>
        <sz val="11"/>
        <rFont val="Times New Roman"/>
        <family val="1"/>
        <charset val="204"/>
      </rPr>
      <t xml:space="preserve"> Sзар. -26925кв.м.</t>
    </r>
  </si>
  <si>
    <t>Придбання реагенту Runwey Guard NX</t>
  </si>
  <si>
    <t>Придбання аеродромного котла</t>
  </si>
  <si>
    <t>Придбання протильодотворної рідини "Safewing MP II FLIGHT"</t>
  </si>
  <si>
    <t>9150 кг.</t>
  </si>
  <si>
    <t>Регламентні роботи газового обладнання</t>
  </si>
  <si>
    <t>до 15.10.2019р.</t>
  </si>
  <si>
    <t>Заміна віконних та дверних блоків</t>
  </si>
  <si>
    <t>61 шт.</t>
  </si>
  <si>
    <t>Закупівля природного газу</t>
  </si>
  <si>
    <t xml:space="preserve">40 тис. куб. м. </t>
  </si>
  <si>
    <t>до 01.04.2019р.</t>
  </si>
  <si>
    <t>Закупівля паливних брикетів</t>
  </si>
  <si>
    <t>до 25.08.2019р.</t>
  </si>
  <si>
    <t>Закупівля кам'яного вугілля</t>
  </si>
  <si>
    <t>197</t>
  </si>
  <si>
    <t>198</t>
  </si>
  <si>
    <t>199</t>
  </si>
  <si>
    <t>200</t>
  </si>
  <si>
    <t>201</t>
  </si>
  <si>
    <t>202</t>
  </si>
  <si>
    <t>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</si>
</sst>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0.0"/>
    <numFmt numFmtId="166" formatCode="#,##0&quot;р.&quot;;[Red]\-#,##0&quot;р.&quot;"/>
    <numFmt numFmtId="167" formatCode="0.000"/>
    <numFmt numFmtId="168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8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u/>
      <sz val="11"/>
      <name val="Arial"/>
      <family val="2"/>
      <charset val="204"/>
    </font>
    <font>
      <sz val="11"/>
      <name val="Tahoma"/>
      <family val="2"/>
      <charset val="204"/>
    </font>
    <font>
      <sz val="11"/>
      <color indexed="12"/>
      <name val="Tahoma"/>
      <family val="2"/>
      <charset val="204"/>
    </font>
    <font>
      <sz val="8"/>
      <name val="Tahoma"/>
      <family val="2"/>
      <charset val="204"/>
    </font>
    <font>
      <b/>
      <sz val="11"/>
      <name val="Tahoma"/>
      <family val="2"/>
      <charset val="204"/>
    </font>
    <font>
      <b/>
      <sz val="8"/>
      <name val="Tahoma"/>
      <family val="2"/>
      <charset val="204"/>
    </font>
    <font>
      <b/>
      <u/>
      <sz val="11"/>
      <name val="Tahoma"/>
      <family val="2"/>
      <charset val="204"/>
    </font>
    <font>
      <sz val="11"/>
      <color indexed="8"/>
      <name val="Tahoma"/>
      <family val="2"/>
      <charset val="204"/>
    </font>
    <font>
      <b/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1"/>
      <color indexed="8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color rgb="FF0070C0"/>
      <name val="Tahoma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7" fillId="0" borderId="0"/>
  </cellStyleXfs>
  <cellXfs count="489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wrapText="1"/>
    </xf>
    <xf numFmtId="2" fontId="8" fillId="2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4" fontId="8" fillId="2" borderId="11" xfId="0" applyNumberFormat="1" applyFont="1" applyFill="1" applyBorder="1" applyAlignment="1">
      <alignment horizontal="center" wrapText="1"/>
    </xf>
    <xf numFmtId="2" fontId="8" fillId="2" borderId="3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4" fontId="13" fillId="2" borderId="3" xfId="0" applyNumberFormat="1" applyFont="1" applyFill="1" applyBorder="1" applyAlignment="1">
      <alignment horizontal="center" wrapText="1"/>
    </xf>
    <xf numFmtId="165" fontId="8" fillId="2" borderId="3" xfId="0" applyNumberFormat="1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2" fontId="8" fillId="2" borderId="11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4" fontId="8" fillId="2" borderId="1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14" fillId="2" borderId="7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165" fontId="8" fillId="2" borderId="1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/>
    <xf numFmtId="0" fontId="7" fillId="2" borderId="13" xfId="0" applyFont="1" applyFill="1" applyBorder="1" applyAlignment="1"/>
    <xf numFmtId="0" fontId="11" fillId="2" borderId="2" xfId="0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2" fontId="8" fillId="2" borderId="14" xfId="0" applyNumberFormat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top" wrapText="1"/>
    </xf>
    <xf numFmtId="14" fontId="8" fillId="2" borderId="1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>
      <alignment horizontal="justify" vertical="top" wrapText="1"/>
    </xf>
    <xf numFmtId="0" fontId="11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center" vertical="top" wrapText="1"/>
    </xf>
    <xf numFmtId="165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2" fontId="11" fillId="0" borderId="2" xfId="0" applyNumberFormat="1" applyFont="1" applyFill="1" applyBorder="1" applyAlignment="1">
      <alignment horizontal="center" wrapText="1"/>
    </xf>
    <xf numFmtId="0" fontId="16" fillId="2" borderId="11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/>
    <xf numFmtId="2" fontId="16" fillId="0" borderId="4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19" fillId="0" borderId="5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1" xfId="0" applyFont="1" applyFill="1" applyBorder="1" applyAlignment="1"/>
    <xf numFmtId="2" fontId="16" fillId="0" borderId="14" xfId="0" applyNumberFormat="1" applyFont="1" applyFill="1" applyBorder="1" applyAlignment="1">
      <alignment horizontal="center"/>
    </xf>
    <xf numFmtId="2" fontId="16" fillId="0" borderId="11" xfId="0" applyNumberFormat="1" applyFont="1" applyFill="1" applyBorder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0" xfId="0" applyFont="1" applyFill="1" applyBorder="1"/>
    <xf numFmtId="2" fontId="16" fillId="0" borderId="15" xfId="0" applyNumberFormat="1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6" fillId="0" borderId="3" xfId="0" applyFont="1" applyFill="1" applyBorder="1" applyAlignment="1"/>
    <xf numFmtId="0" fontId="16" fillId="0" borderId="12" xfId="0" applyFont="1" applyBorder="1" applyAlignment="1">
      <alignment horizontal="center"/>
    </xf>
    <xf numFmtId="2" fontId="16" fillId="0" borderId="8" xfId="0" applyNumberFormat="1" applyFont="1" applyBorder="1" applyAlignment="1">
      <alignment horizontal="center"/>
    </xf>
    <xf numFmtId="0" fontId="16" fillId="0" borderId="3" xfId="0" applyFont="1" applyBorder="1"/>
    <xf numFmtId="2" fontId="16" fillId="0" borderId="12" xfId="0" applyNumberFormat="1" applyFont="1" applyBorder="1"/>
    <xf numFmtId="2" fontId="16" fillId="0" borderId="3" xfId="0" applyNumberFormat="1" applyFont="1" applyBorder="1"/>
    <xf numFmtId="0" fontId="16" fillId="0" borderId="12" xfId="0" applyFont="1" applyBorder="1"/>
    <xf numFmtId="0" fontId="16" fillId="0" borderId="3" xfId="0" applyFont="1" applyBorder="1" applyAlignment="1">
      <alignment horizontal="center"/>
    </xf>
    <xf numFmtId="0" fontId="16" fillId="0" borderId="13" xfId="0" applyFont="1" applyBorder="1"/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/>
    <xf numFmtId="0" fontId="19" fillId="0" borderId="1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6" fillId="0" borderId="11" xfId="0" applyFont="1" applyFill="1" applyBorder="1"/>
    <xf numFmtId="0" fontId="16" fillId="0" borderId="14" xfId="0" applyFont="1" applyFill="1" applyBorder="1"/>
    <xf numFmtId="0" fontId="16" fillId="0" borderId="1" xfId="0" applyFont="1" applyFill="1" applyBorder="1"/>
    <xf numFmtId="2" fontId="19" fillId="0" borderId="1" xfId="0" applyNumberFormat="1" applyFont="1" applyFill="1" applyBorder="1" applyAlignment="1">
      <alignment horizontal="center"/>
    </xf>
    <xf numFmtId="0" fontId="16" fillId="0" borderId="3" xfId="0" applyFont="1" applyFill="1" applyBorder="1"/>
    <xf numFmtId="2" fontId="16" fillId="0" borderId="3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2" fontId="16" fillId="0" borderId="14" xfId="0" applyNumberFormat="1" applyFont="1" applyFill="1" applyBorder="1"/>
    <xf numFmtId="2" fontId="16" fillId="0" borderId="8" xfId="0" applyNumberFormat="1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8" xfId="0" applyFont="1" applyFill="1" applyBorder="1"/>
    <xf numFmtId="2" fontId="19" fillId="0" borderId="11" xfId="0" applyNumberFormat="1" applyFont="1" applyFill="1" applyBorder="1" applyAlignment="1">
      <alignment horizontal="center"/>
    </xf>
    <xf numFmtId="1" fontId="19" fillId="0" borderId="11" xfId="0" applyNumberFormat="1" applyFont="1" applyFill="1" applyBorder="1" applyAlignment="1">
      <alignment horizontal="center"/>
    </xf>
    <xf numFmtId="1" fontId="19" fillId="0" borderId="14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left"/>
    </xf>
    <xf numFmtId="2" fontId="16" fillId="0" borderId="5" xfId="0" applyNumberFormat="1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14" xfId="0" applyFont="1" applyFill="1" applyBorder="1" applyAlignment="1">
      <alignment horizontal="left"/>
    </xf>
    <xf numFmtId="165" fontId="16" fillId="0" borderId="11" xfId="0" applyNumberFormat="1" applyFont="1" applyFill="1" applyBorder="1"/>
    <xf numFmtId="165" fontId="19" fillId="0" borderId="0" xfId="0" applyNumberFormat="1" applyFont="1" applyFill="1" applyBorder="1" applyAlignment="1">
      <alignment horizontal="center"/>
    </xf>
    <xf numFmtId="165" fontId="19" fillId="0" borderId="11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165" fontId="16" fillId="0" borderId="0" xfId="0" applyNumberFormat="1" applyFont="1" applyFill="1" applyBorder="1" applyAlignment="1">
      <alignment horizontal="center"/>
    </xf>
    <xf numFmtId="165" fontId="16" fillId="0" borderId="11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left"/>
    </xf>
    <xf numFmtId="165" fontId="16" fillId="0" borderId="1" xfId="0" applyNumberFormat="1" applyFont="1" applyFill="1" applyBorder="1"/>
    <xf numFmtId="165" fontId="16" fillId="0" borderId="5" xfId="0" applyNumberFormat="1" applyFont="1" applyFill="1" applyBorder="1"/>
    <xf numFmtId="0" fontId="16" fillId="0" borderId="0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left"/>
    </xf>
    <xf numFmtId="2" fontId="17" fillId="0" borderId="5" xfId="0" applyNumberFormat="1" applyFont="1" applyFill="1" applyBorder="1" applyAlignment="1">
      <alignment horizontal="center"/>
    </xf>
    <xf numFmtId="0" fontId="17" fillId="0" borderId="1" xfId="0" applyFont="1" applyFill="1" applyBorder="1"/>
    <xf numFmtId="165" fontId="17" fillId="0" borderId="5" xfId="0" applyNumberFormat="1" applyFont="1" applyFill="1" applyBorder="1"/>
    <xf numFmtId="165" fontId="17" fillId="0" borderId="1" xfId="0" applyNumberFormat="1" applyFont="1" applyFill="1" applyBorder="1"/>
    <xf numFmtId="0" fontId="17" fillId="0" borderId="5" xfId="0" applyFont="1" applyFill="1" applyBorder="1"/>
    <xf numFmtId="0" fontId="17" fillId="0" borderId="1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2" fontId="17" fillId="0" borderId="0" xfId="0" applyNumberFormat="1" applyFont="1" applyFill="1" applyBorder="1" applyAlignment="1">
      <alignment horizontal="center"/>
    </xf>
    <xf numFmtId="0" fontId="17" fillId="0" borderId="11" xfId="0" applyFont="1" applyFill="1" applyBorder="1"/>
    <xf numFmtId="165" fontId="17" fillId="0" borderId="0" xfId="0" applyNumberFormat="1" applyFont="1" applyFill="1" applyBorder="1" applyAlignment="1">
      <alignment horizontal="center"/>
    </xf>
    <xf numFmtId="165" fontId="17" fillId="0" borderId="11" xfId="0" applyNumberFormat="1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3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left"/>
    </xf>
    <xf numFmtId="0" fontId="17" fillId="0" borderId="3" xfId="0" applyFont="1" applyFill="1" applyBorder="1"/>
    <xf numFmtId="165" fontId="17" fillId="0" borderId="12" xfId="0" applyNumberFormat="1" applyFont="1" applyFill="1" applyBorder="1"/>
    <xf numFmtId="165" fontId="17" fillId="0" borderId="3" xfId="0" applyNumberFormat="1" applyFont="1" applyFill="1" applyBorder="1"/>
    <xf numFmtId="0" fontId="17" fillId="0" borderId="12" xfId="0" applyFont="1" applyFill="1" applyBorder="1"/>
    <xf numFmtId="0" fontId="12" fillId="0" borderId="2" xfId="0" applyFont="1" applyFill="1" applyBorder="1" applyAlignment="1"/>
    <xf numFmtId="4" fontId="11" fillId="0" borderId="2" xfId="0" applyNumberFormat="1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0" fillId="0" borderId="2" xfId="2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vertical="center" wrapText="1"/>
    </xf>
    <xf numFmtId="0" fontId="20" fillId="0" borderId="2" xfId="2" applyFont="1" applyFill="1" applyBorder="1"/>
    <xf numFmtId="0" fontId="20" fillId="0" borderId="2" xfId="2" applyFont="1" applyFill="1" applyBorder="1" applyAlignment="1">
      <alignment wrapText="1"/>
    </xf>
    <xf numFmtId="0" fontId="20" fillId="0" borderId="2" xfId="2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5" fontId="11" fillId="3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1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left"/>
    </xf>
    <xf numFmtId="0" fontId="23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0" fillId="0" borderId="16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wrapText="1"/>
    </xf>
    <xf numFmtId="2" fontId="20" fillId="0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2" fontId="23" fillId="0" borderId="2" xfId="0" applyNumberFormat="1" applyFont="1" applyFill="1" applyBorder="1" applyAlignment="1">
      <alignment horizontal="center" vertical="center"/>
    </xf>
    <xf numFmtId="2" fontId="26" fillId="0" borderId="2" xfId="0" applyNumberFormat="1" applyFont="1" applyFill="1" applyBorder="1"/>
    <xf numFmtId="2" fontId="21" fillId="0" borderId="3" xfId="0" applyNumberFormat="1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 wrapText="1"/>
    </xf>
    <xf numFmtId="2" fontId="21" fillId="0" borderId="20" xfId="0" applyNumberFormat="1" applyFont="1" applyFill="1" applyBorder="1" applyAlignment="1">
      <alignment horizontal="center" vertical="center"/>
    </xf>
    <xf numFmtId="2" fontId="20" fillId="0" borderId="22" xfId="0" applyNumberFormat="1" applyFont="1" applyFill="1" applyBorder="1" applyAlignment="1">
      <alignment horizontal="center" vertical="center" wrapText="1"/>
    </xf>
    <xf numFmtId="2" fontId="30" fillId="0" borderId="2" xfId="0" applyNumberFormat="1" applyFont="1" applyFill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2" fontId="20" fillId="0" borderId="20" xfId="0" applyNumberFormat="1" applyFont="1" applyFill="1" applyBorder="1" applyAlignment="1">
      <alignment horizontal="center" vertical="center"/>
    </xf>
    <xf numFmtId="2" fontId="20" fillId="0" borderId="2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2" fontId="29" fillId="0" borderId="2" xfId="0" applyNumberFormat="1" applyFont="1" applyFill="1" applyBorder="1" applyAlignment="1">
      <alignment horizontal="center" vertical="center"/>
    </xf>
    <xf numFmtId="2" fontId="26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165" fontId="27" fillId="0" borderId="0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top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2" fontId="8" fillId="2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166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center" wrapText="1"/>
    </xf>
    <xf numFmtId="14" fontId="8" fillId="2" borderId="2" xfId="0" applyNumberFormat="1" applyFont="1" applyFill="1" applyBorder="1" applyAlignment="1">
      <alignment horizontal="center" vertical="center"/>
    </xf>
    <xf numFmtId="0" fontId="34" fillId="0" borderId="0" xfId="0" applyFont="1"/>
    <xf numFmtId="0" fontId="8" fillId="2" borderId="2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11" fillId="0" borderId="1" xfId="0" applyFont="1" applyFill="1" applyBorder="1" applyAlignment="1"/>
    <xf numFmtId="0" fontId="12" fillId="0" borderId="1" xfId="0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165" fontId="7" fillId="0" borderId="26" xfId="0" applyNumberFormat="1" applyFont="1" applyFill="1" applyBorder="1" applyAlignment="1">
      <alignment horizontal="center"/>
    </xf>
    <xf numFmtId="168" fontId="7" fillId="0" borderId="25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20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vertical="center" wrapText="1"/>
    </xf>
    <xf numFmtId="0" fontId="29" fillId="0" borderId="2" xfId="0" applyFont="1" applyFill="1" applyBorder="1" applyAlignment="1">
      <alignment vertical="center"/>
    </xf>
    <xf numFmtId="2" fontId="8" fillId="2" borderId="2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2" borderId="2" xfId="0" applyFont="1" applyFill="1" applyBorder="1"/>
    <xf numFmtId="0" fontId="11" fillId="0" borderId="0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top" wrapText="1"/>
    </xf>
    <xf numFmtId="0" fontId="8" fillId="2" borderId="8" xfId="0" applyFont="1" applyFill="1" applyBorder="1" applyAlignment="1">
      <alignment vertical="top" wrapText="1"/>
    </xf>
    <xf numFmtId="4" fontId="8" fillId="2" borderId="7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2" fontId="8" fillId="2" borderId="12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8" fillId="2" borderId="4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165" fontId="18" fillId="2" borderId="5" xfId="0" applyNumberFormat="1" applyFont="1" applyFill="1" applyBorder="1" applyAlignment="1">
      <alignment horizontal="center"/>
    </xf>
    <xf numFmtId="165" fontId="18" fillId="2" borderId="12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2" fontId="8" fillId="2" borderId="1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wrapText="1"/>
    </xf>
    <xf numFmtId="0" fontId="0" fillId="0" borderId="3" xfId="0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4" fontId="8" fillId="2" borderId="1" xfId="0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33" fillId="0" borderId="4" xfId="0" applyFont="1" applyFill="1" applyBorder="1" applyAlignment="1">
      <alignment horizontal="center" vertical="top" wrapText="1"/>
    </xf>
    <xf numFmtId="0" fontId="33" fillId="0" borderId="5" xfId="0" applyFont="1" applyFill="1" applyBorder="1" applyAlignment="1">
      <alignment horizontal="center" vertical="top" wrapText="1"/>
    </xf>
    <xf numFmtId="0" fontId="33" fillId="0" borderId="6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justify"/>
    </xf>
    <xf numFmtId="0" fontId="8" fillId="2" borderId="3" xfId="0" applyFont="1" applyFill="1" applyBorder="1" applyAlignment="1">
      <alignment horizontal="center" vertical="justify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  <xf numFmtId="2" fontId="8" fillId="2" borderId="1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2" fontId="8" fillId="2" borderId="9" xfId="0" applyNumberFormat="1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166" fontId="8" fillId="2" borderId="2" xfId="0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153525" y="2676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5</xdr:row>
      <xdr:rowOff>266700</xdr:rowOff>
    </xdr:from>
    <xdr:to>
      <xdr:col>8</xdr:col>
      <xdr:colOff>0</xdr:colOff>
      <xdr:row>5</xdr:row>
      <xdr:rowOff>266700</xdr:rowOff>
    </xdr:to>
    <xdr:sp macro="" textlink="">
      <xdr:nvSpPr>
        <xdr:cNvPr id="36" name="Line 1"/>
        <xdr:cNvSpPr>
          <a:spLocks noChangeShapeType="1"/>
        </xdr:cNvSpPr>
      </xdr:nvSpPr>
      <xdr:spPr bwMode="auto">
        <a:xfrm>
          <a:off x="9153525" y="2676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79</xdr:row>
          <xdr:rowOff>685800</xdr:rowOff>
        </xdr:from>
        <xdr:to>
          <xdr:col>2</xdr:col>
          <xdr:colOff>123825</xdr:colOff>
          <xdr:row>79</xdr:row>
          <xdr:rowOff>685800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99</xdr:row>
          <xdr:rowOff>581025</xdr:rowOff>
        </xdr:from>
        <xdr:to>
          <xdr:col>2</xdr:col>
          <xdr:colOff>123825</xdr:colOff>
          <xdr:row>99</xdr:row>
          <xdr:rowOff>581025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123</xdr:row>
          <xdr:rowOff>400050</xdr:rowOff>
        </xdr:from>
        <xdr:to>
          <xdr:col>2</xdr:col>
          <xdr:colOff>123825</xdr:colOff>
          <xdr:row>123</xdr:row>
          <xdr:rowOff>400050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148</xdr:row>
          <xdr:rowOff>285750</xdr:rowOff>
        </xdr:from>
        <xdr:to>
          <xdr:col>2</xdr:col>
          <xdr:colOff>123825</xdr:colOff>
          <xdr:row>148</xdr:row>
          <xdr:rowOff>285750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169</xdr:row>
          <xdr:rowOff>152400</xdr:rowOff>
        </xdr:from>
        <xdr:to>
          <xdr:col>2</xdr:col>
          <xdr:colOff>123825</xdr:colOff>
          <xdr:row>169</xdr:row>
          <xdr:rowOff>152400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196</xdr:row>
          <xdr:rowOff>19050</xdr:rowOff>
        </xdr:from>
        <xdr:to>
          <xdr:col>2</xdr:col>
          <xdr:colOff>123825</xdr:colOff>
          <xdr:row>196</xdr:row>
          <xdr:rowOff>19050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211</xdr:row>
          <xdr:rowOff>114300</xdr:rowOff>
        </xdr:from>
        <xdr:to>
          <xdr:col>2</xdr:col>
          <xdr:colOff>123825</xdr:colOff>
          <xdr:row>211</xdr:row>
          <xdr:rowOff>114300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246</xdr:row>
          <xdr:rowOff>85725</xdr:rowOff>
        </xdr:from>
        <xdr:to>
          <xdr:col>2</xdr:col>
          <xdr:colOff>123825</xdr:colOff>
          <xdr:row>246</xdr:row>
          <xdr:rowOff>85725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265</xdr:row>
          <xdr:rowOff>152400</xdr:rowOff>
        </xdr:from>
        <xdr:to>
          <xdr:col>2</xdr:col>
          <xdr:colOff>123825</xdr:colOff>
          <xdr:row>265</xdr:row>
          <xdr:rowOff>152400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332</xdr:row>
          <xdr:rowOff>352425</xdr:rowOff>
        </xdr:from>
        <xdr:to>
          <xdr:col>2</xdr:col>
          <xdr:colOff>123825</xdr:colOff>
          <xdr:row>332</xdr:row>
          <xdr:rowOff>352425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228</xdr:row>
          <xdr:rowOff>171450</xdr:rowOff>
        </xdr:from>
        <xdr:to>
          <xdr:col>2</xdr:col>
          <xdr:colOff>104775</xdr:colOff>
          <xdr:row>228</xdr:row>
          <xdr:rowOff>171450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228</xdr:row>
          <xdr:rowOff>171450</xdr:rowOff>
        </xdr:from>
        <xdr:to>
          <xdr:col>2</xdr:col>
          <xdr:colOff>104775</xdr:colOff>
          <xdr:row>228</xdr:row>
          <xdr:rowOff>171450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228</xdr:row>
          <xdr:rowOff>171450</xdr:rowOff>
        </xdr:from>
        <xdr:to>
          <xdr:col>2</xdr:col>
          <xdr:colOff>104775</xdr:colOff>
          <xdr:row>228</xdr:row>
          <xdr:rowOff>171450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26" Type="http://schemas.openxmlformats.org/officeDocument/2006/relationships/oleObject" Target="../embeddings/oleObject21.bin"/><Relationship Id="rId39" Type="http://schemas.openxmlformats.org/officeDocument/2006/relationships/oleObject" Target="../embeddings/oleObject34.bin"/><Relationship Id="rId21" Type="http://schemas.openxmlformats.org/officeDocument/2006/relationships/oleObject" Target="../embeddings/oleObject16.bin"/><Relationship Id="rId34" Type="http://schemas.openxmlformats.org/officeDocument/2006/relationships/oleObject" Target="../embeddings/oleObject29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63" Type="http://schemas.openxmlformats.org/officeDocument/2006/relationships/oleObject" Target="../embeddings/oleObject58.bin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1.bin"/><Relationship Id="rId20" Type="http://schemas.openxmlformats.org/officeDocument/2006/relationships/oleObject" Target="../embeddings/oleObject15.bin"/><Relationship Id="rId29" Type="http://schemas.openxmlformats.org/officeDocument/2006/relationships/oleObject" Target="../embeddings/oleObject24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6.bin"/><Relationship Id="rId24" Type="http://schemas.openxmlformats.org/officeDocument/2006/relationships/oleObject" Target="../embeddings/oleObject19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66" Type="http://schemas.openxmlformats.org/officeDocument/2006/relationships/oleObject" Target="../embeddings/oleObject61.bin"/><Relationship Id="rId5" Type="http://schemas.openxmlformats.org/officeDocument/2006/relationships/image" Target="../media/image1.wmf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61" Type="http://schemas.openxmlformats.org/officeDocument/2006/relationships/oleObject" Target="../embeddings/oleObject56.bin"/><Relationship Id="rId10" Type="http://schemas.openxmlformats.org/officeDocument/2006/relationships/oleObject" Target="../embeddings/oleObject5.bin"/><Relationship Id="rId19" Type="http://schemas.openxmlformats.org/officeDocument/2006/relationships/oleObject" Target="../embeddings/oleObject14.bin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Relationship Id="rId14" Type="http://schemas.openxmlformats.org/officeDocument/2006/relationships/oleObject" Target="../embeddings/oleObject9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56" Type="http://schemas.openxmlformats.org/officeDocument/2006/relationships/oleObject" Target="../embeddings/oleObject51.bin"/><Relationship Id="rId64" Type="http://schemas.openxmlformats.org/officeDocument/2006/relationships/oleObject" Target="../embeddings/oleObject59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6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12"/>
  <sheetViews>
    <sheetView tabSelected="1" view="pageBreakPreview" zoomScale="82" zoomScaleNormal="75" zoomScaleSheetLayoutView="82" workbookViewId="0">
      <selection activeCell="I459" sqref="I459"/>
    </sheetView>
  </sheetViews>
  <sheetFormatPr defaultRowHeight="15" x14ac:dyDescent="0.25"/>
  <cols>
    <col min="1" max="1" width="6.42578125" style="227" customWidth="1"/>
    <col min="2" max="2" width="45.140625" style="228" customWidth="1"/>
    <col min="3" max="3" width="18.5703125" style="229" customWidth="1"/>
    <col min="4" max="4" width="16.140625" style="229" customWidth="1"/>
    <col min="5" max="5" width="10.140625" style="229" customWidth="1"/>
    <col min="6" max="6" width="13.85546875" style="229" customWidth="1"/>
    <col min="7" max="7" width="14.28515625" style="229" customWidth="1"/>
    <col min="8" max="8" width="12.7109375" style="229" customWidth="1"/>
    <col min="9" max="9" width="16.28515625" style="229" customWidth="1"/>
    <col min="10" max="10" width="11.7109375" style="229" customWidth="1"/>
    <col min="11" max="11" width="14" style="229" customWidth="1"/>
    <col min="12" max="12" width="13.140625" style="229" customWidth="1"/>
    <col min="13" max="13" width="17.140625" style="229" customWidth="1"/>
  </cols>
  <sheetData>
    <row r="1" spans="1:13" ht="107.25" customHeight="1" x14ac:dyDescent="0.25">
      <c r="A1" s="1"/>
      <c r="B1" s="2"/>
      <c r="C1" s="1"/>
      <c r="D1" s="3"/>
      <c r="E1" s="3"/>
      <c r="F1" s="3"/>
      <c r="G1" s="3"/>
      <c r="H1" s="3"/>
      <c r="I1" s="1"/>
      <c r="J1" s="462" t="s">
        <v>337</v>
      </c>
      <c r="K1" s="462"/>
      <c r="L1" s="462"/>
      <c r="M1" s="463"/>
    </row>
    <row r="2" spans="1:13" ht="22.5" x14ac:dyDescent="0.3">
      <c r="A2" s="464" t="s">
        <v>0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22.5" x14ac:dyDescent="0.3">
      <c r="A3" s="464" t="s">
        <v>320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22.5" x14ac:dyDescent="0.3">
      <c r="A4" s="465" t="s">
        <v>321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x14ac:dyDescent="0.25">
      <c r="A5" s="466"/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</row>
    <row r="6" spans="1:13" x14ac:dyDescent="0.25">
      <c r="A6" s="4" t="s">
        <v>1</v>
      </c>
      <c r="B6" s="467" t="s">
        <v>2</v>
      </c>
      <c r="C6" s="461" t="s">
        <v>3</v>
      </c>
      <c r="D6" s="460" t="s">
        <v>4</v>
      </c>
      <c r="E6" s="460" t="s">
        <v>5</v>
      </c>
      <c r="F6" s="460"/>
      <c r="G6" s="460"/>
      <c r="H6" s="460"/>
      <c r="I6" s="461" t="s">
        <v>6</v>
      </c>
      <c r="J6" s="460" t="s">
        <v>7</v>
      </c>
      <c r="K6" s="460"/>
      <c r="L6" s="460"/>
      <c r="M6" s="461" t="s">
        <v>8</v>
      </c>
    </row>
    <row r="7" spans="1:13" ht="25.5" x14ac:dyDescent="0.25">
      <c r="A7" s="5" t="s">
        <v>9</v>
      </c>
      <c r="B7" s="468"/>
      <c r="C7" s="461"/>
      <c r="D7" s="460"/>
      <c r="E7" s="6" t="s">
        <v>10</v>
      </c>
      <c r="F7" s="6" t="s">
        <v>11</v>
      </c>
      <c r="G7" s="6" t="s">
        <v>12</v>
      </c>
      <c r="H7" s="6" t="s">
        <v>13</v>
      </c>
      <c r="I7" s="461"/>
      <c r="J7" s="6" t="s">
        <v>14</v>
      </c>
      <c r="K7" s="6" t="s">
        <v>15</v>
      </c>
      <c r="L7" s="6" t="s">
        <v>16</v>
      </c>
      <c r="M7" s="461"/>
    </row>
    <row r="8" spans="1:13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</row>
    <row r="9" spans="1:13" ht="18.75" x14ac:dyDescent="0.25">
      <c r="A9" s="374" t="s">
        <v>17</v>
      </c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6"/>
    </row>
    <row r="10" spans="1:13" x14ac:dyDescent="0.25">
      <c r="A10" s="366">
        <v>1</v>
      </c>
      <c r="B10" s="386" t="s">
        <v>18</v>
      </c>
      <c r="C10" s="8" t="s">
        <v>76</v>
      </c>
      <c r="D10" s="388">
        <v>35</v>
      </c>
      <c r="E10" s="354"/>
      <c r="F10" s="9"/>
      <c r="G10" s="9"/>
      <c r="H10" s="354"/>
      <c r="I10" s="354" t="s">
        <v>322</v>
      </c>
      <c r="J10" s="354"/>
      <c r="K10" s="361"/>
      <c r="L10" s="361">
        <v>35</v>
      </c>
      <c r="M10" s="354" t="s">
        <v>17</v>
      </c>
    </row>
    <row r="11" spans="1:13" x14ac:dyDescent="0.25">
      <c r="A11" s="366"/>
      <c r="B11" s="387"/>
      <c r="C11" s="10" t="s">
        <v>326</v>
      </c>
      <c r="D11" s="388"/>
      <c r="E11" s="354"/>
      <c r="F11" s="11">
        <v>15</v>
      </c>
      <c r="G11" s="12">
        <v>20</v>
      </c>
      <c r="H11" s="354"/>
      <c r="I11" s="354"/>
      <c r="J11" s="354"/>
      <c r="K11" s="361"/>
      <c r="L11" s="361"/>
      <c r="M11" s="354"/>
    </row>
    <row r="12" spans="1:13" x14ac:dyDescent="0.25">
      <c r="A12" s="366">
        <v>2</v>
      </c>
      <c r="B12" s="386" t="s">
        <v>19</v>
      </c>
      <c r="C12" s="8" t="s">
        <v>21</v>
      </c>
      <c r="D12" s="388">
        <v>22.4</v>
      </c>
      <c r="E12" s="354"/>
      <c r="F12" s="13"/>
      <c r="G12" s="13"/>
      <c r="H12" s="354"/>
      <c r="I12" s="354" t="s">
        <v>322</v>
      </c>
      <c r="J12" s="354"/>
      <c r="K12" s="361"/>
      <c r="L12" s="361">
        <v>22.4</v>
      </c>
      <c r="M12" s="354" t="s">
        <v>17</v>
      </c>
    </row>
    <row r="13" spans="1:13" x14ac:dyDescent="0.25">
      <c r="A13" s="366"/>
      <c r="B13" s="387"/>
      <c r="C13" s="14" t="s">
        <v>327</v>
      </c>
      <c r="D13" s="388"/>
      <c r="E13" s="354"/>
      <c r="F13" s="11">
        <v>10</v>
      </c>
      <c r="G13" s="14">
        <v>12.4</v>
      </c>
      <c r="H13" s="354"/>
      <c r="I13" s="354"/>
      <c r="J13" s="354"/>
      <c r="K13" s="361"/>
      <c r="L13" s="361"/>
      <c r="M13" s="354"/>
    </row>
    <row r="14" spans="1:13" x14ac:dyDescent="0.25">
      <c r="A14" s="366">
        <v>3</v>
      </c>
      <c r="B14" s="386" t="s">
        <v>328</v>
      </c>
      <c r="C14" s="8" t="s">
        <v>323</v>
      </c>
      <c r="D14" s="388">
        <v>39</v>
      </c>
      <c r="E14" s="354"/>
      <c r="F14" s="13"/>
      <c r="G14" s="13"/>
      <c r="H14" s="354"/>
      <c r="I14" s="354" t="s">
        <v>322</v>
      </c>
      <c r="J14" s="354"/>
      <c r="K14" s="361"/>
      <c r="L14" s="361">
        <v>39</v>
      </c>
      <c r="M14" s="354" t="s">
        <v>17</v>
      </c>
    </row>
    <row r="15" spans="1:13" x14ac:dyDescent="0.25">
      <c r="A15" s="366"/>
      <c r="B15" s="387"/>
      <c r="C15" s="14" t="s">
        <v>329</v>
      </c>
      <c r="D15" s="388"/>
      <c r="E15" s="354"/>
      <c r="F15" s="11">
        <v>19</v>
      </c>
      <c r="G15" s="14">
        <v>20</v>
      </c>
      <c r="H15" s="354"/>
      <c r="I15" s="354"/>
      <c r="J15" s="354"/>
      <c r="K15" s="361"/>
      <c r="L15" s="361"/>
      <c r="M15" s="354"/>
    </row>
    <row r="16" spans="1:13" x14ac:dyDescent="0.25">
      <c r="A16" s="366">
        <v>4</v>
      </c>
      <c r="B16" s="363" t="s">
        <v>20</v>
      </c>
      <c r="C16" s="8" t="s">
        <v>323</v>
      </c>
      <c r="D16" s="388">
        <v>52.4</v>
      </c>
      <c r="E16" s="354"/>
      <c r="F16" s="13"/>
      <c r="G16" s="13"/>
      <c r="H16" s="365"/>
      <c r="I16" s="354" t="s">
        <v>322</v>
      </c>
      <c r="J16" s="354"/>
      <c r="K16" s="361"/>
      <c r="L16" s="361">
        <v>52.4</v>
      </c>
      <c r="M16" s="354" t="s">
        <v>17</v>
      </c>
    </row>
    <row r="17" spans="1:13" x14ac:dyDescent="0.25">
      <c r="A17" s="366"/>
      <c r="B17" s="363"/>
      <c r="C17" s="14" t="s">
        <v>324</v>
      </c>
      <c r="D17" s="388"/>
      <c r="E17" s="354"/>
      <c r="F17" s="11">
        <v>20</v>
      </c>
      <c r="G17" s="14">
        <v>32.4</v>
      </c>
      <c r="H17" s="368"/>
      <c r="I17" s="354"/>
      <c r="J17" s="354"/>
      <c r="K17" s="361"/>
      <c r="L17" s="361"/>
      <c r="M17" s="354"/>
    </row>
    <row r="18" spans="1:13" x14ac:dyDescent="0.25">
      <c r="A18" s="366">
        <v>5</v>
      </c>
      <c r="B18" s="363" t="s">
        <v>22</v>
      </c>
      <c r="C18" s="8" t="s">
        <v>23</v>
      </c>
      <c r="D18" s="388">
        <v>15.6</v>
      </c>
      <c r="E18" s="354"/>
      <c r="F18" s="13"/>
      <c r="G18" s="13"/>
      <c r="H18" s="354"/>
      <c r="I18" s="354" t="s">
        <v>322</v>
      </c>
      <c r="J18" s="354"/>
      <c r="K18" s="361"/>
      <c r="L18" s="361">
        <v>15.6</v>
      </c>
      <c r="M18" s="354" t="s">
        <v>17</v>
      </c>
    </row>
    <row r="19" spans="1:13" x14ac:dyDescent="0.25">
      <c r="A19" s="366"/>
      <c r="B19" s="363"/>
      <c r="C19" s="15" t="s">
        <v>24</v>
      </c>
      <c r="D19" s="388"/>
      <c r="E19" s="354"/>
      <c r="F19" s="12">
        <v>7</v>
      </c>
      <c r="G19" s="12">
        <v>8.6</v>
      </c>
      <c r="H19" s="354"/>
      <c r="I19" s="354"/>
      <c r="J19" s="354"/>
      <c r="K19" s="361"/>
      <c r="L19" s="361"/>
      <c r="M19" s="354"/>
    </row>
    <row r="20" spans="1:13" x14ac:dyDescent="0.25">
      <c r="A20" s="366">
        <v>6</v>
      </c>
      <c r="B20" s="363" t="s">
        <v>25</v>
      </c>
      <c r="C20" s="8" t="s">
        <v>57</v>
      </c>
      <c r="D20" s="388">
        <v>28</v>
      </c>
      <c r="E20" s="354"/>
      <c r="F20" s="16"/>
      <c r="G20" s="16"/>
      <c r="H20" s="440"/>
      <c r="I20" s="354" t="s">
        <v>322</v>
      </c>
      <c r="J20" s="354"/>
      <c r="K20" s="361"/>
      <c r="L20" s="361">
        <v>28</v>
      </c>
      <c r="M20" s="354" t="s">
        <v>17</v>
      </c>
    </row>
    <row r="21" spans="1:13" x14ac:dyDescent="0.25">
      <c r="A21" s="366"/>
      <c r="B21" s="363"/>
      <c r="C21" s="15" t="s">
        <v>45</v>
      </c>
      <c r="D21" s="388"/>
      <c r="E21" s="365"/>
      <c r="F21" s="11">
        <v>14</v>
      </c>
      <c r="G21" s="11">
        <v>14</v>
      </c>
      <c r="H21" s="402"/>
      <c r="I21" s="354"/>
      <c r="J21" s="365"/>
      <c r="K21" s="362"/>
      <c r="L21" s="362"/>
      <c r="M21" s="354"/>
    </row>
    <row r="22" spans="1:13" x14ac:dyDescent="0.25">
      <c r="A22" s="366">
        <v>7</v>
      </c>
      <c r="B22" s="386" t="s">
        <v>330</v>
      </c>
      <c r="C22" s="8" t="s">
        <v>331</v>
      </c>
      <c r="D22" s="388">
        <v>10.199999999999999</v>
      </c>
      <c r="E22" s="354"/>
      <c r="F22" s="13"/>
      <c r="G22" s="13"/>
      <c r="H22" s="354"/>
      <c r="I22" s="354" t="s">
        <v>322</v>
      </c>
      <c r="J22" s="354"/>
      <c r="K22" s="361"/>
      <c r="L22" s="361">
        <v>10.199999999999999</v>
      </c>
      <c r="M22" s="354" t="s">
        <v>17</v>
      </c>
    </row>
    <row r="23" spans="1:13" x14ac:dyDescent="0.25">
      <c r="A23" s="366"/>
      <c r="B23" s="387"/>
      <c r="C23" s="14" t="s">
        <v>332</v>
      </c>
      <c r="D23" s="388"/>
      <c r="E23" s="354"/>
      <c r="F23" s="11">
        <v>5</v>
      </c>
      <c r="G23" s="14">
        <v>5.2</v>
      </c>
      <c r="H23" s="354"/>
      <c r="I23" s="354"/>
      <c r="J23" s="354"/>
      <c r="K23" s="361"/>
      <c r="L23" s="361"/>
      <c r="M23" s="354"/>
    </row>
    <row r="24" spans="1:13" x14ac:dyDescent="0.25">
      <c r="A24" s="366">
        <v>8</v>
      </c>
      <c r="B24" s="363" t="s">
        <v>28</v>
      </c>
      <c r="C24" s="8" t="s">
        <v>333</v>
      </c>
      <c r="D24" s="459">
        <v>4.5999999999999996</v>
      </c>
      <c r="E24" s="17"/>
      <c r="F24" s="18"/>
      <c r="G24" s="16"/>
      <c r="H24" s="19"/>
      <c r="I24" s="354" t="s">
        <v>322</v>
      </c>
      <c r="J24" s="13"/>
      <c r="K24" s="20"/>
      <c r="L24" s="362">
        <v>4.5999999999999996</v>
      </c>
      <c r="M24" s="373" t="s">
        <v>17</v>
      </c>
    </row>
    <row r="25" spans="1:13" x14ac:dyDescent="0.25">
      <c r="A25" s="366"/>
      <c r="B25" s="363"/>
      <c r="C25" s="15" t="s">
        <v>334</v>
      </c>
      <c r="D25" s="459"/>
      <c r="E25" s="21"/>
      <c r="F25" s="11">
        <v>0</v>
      </c>
      <c r="G25" s="12">
        <v>4.5999999999999996</v>
      </c>
      <c r="H25" s="11"/>
      <c r="I25" s="354"/>
      <c r="J25" s="14"/>
      <c r="K25" s="22"/>
      <c r="L25" s="372"/>
      <c r="M25" s="373"/>
    </row>
    <row r="26" spans="1:13" x14ac:dyDescent="0.25">
      <c r="A26" s="366">
        <v>9</v>
      </c>
      <c r="B26" s="363" t="s">
        <v>30</v>
      </c>
      <c r="C26" s="8" t="s">
        <v>96</v>
      </c>
      <c r="D26" s="459">
        <v>5</v>
      </c>
      <c r="E26" s="13"/>
      <c r="F26" s="16"/>
      <c r="G26" s="16"/>
      <c r="H26" s="402"/>
      <c r="I26" s="354" t="s">
        <v>322</v>
      </c>
      <c r="J26" s="13"/>
      <c r="K26" s="23"/>
      <c r="L26" s="359">
        <v>5</v>
      </c>
      <c r="M26" s="354" t="s">
        <v>32</v>
      </c>
    </row>
    <row r="27" spans="1:13" x14ac:dyDescent="0.25">
      <c r="A27" s="366"/>
      <c r="B27" s="363"/>
      <c r="C27" s="15" t="s">
        <v>335</v>
      </c>
      <c r="D27" s="459"/>
      <c r="E27" s="14"/>
      <c r="F27" s="11">
        <v>1.5</v>
      </c>
      <c r="G27" s="11">
        <v>3.5</v>
      </c>
      <c r="H27" s="403"/>
      <c r="I27" s="354"/>
      <c r="J27" s="14"/>
      <c r="K27" s="12"/>
      <c r="L27" s="359"/>
      <c r="M27" s="354"/>
    </row>
    <row r="28" spans="1:13" x14ac:dyDescent="0.25">
      <c r="A28" s="355">
        <v>10</v>
      </c>
      <c r="B28" s="386" t="s">
        <v>33</v>
      </c>
      <c r="C28" s="8" t="s">
        <v>34</v>
      </c>
      <c r="D28" s="459">
        <v>25.2</v>
      </c>
      <c r="E28" s="13"/>
      <c r="F28" s="16"/>
      <c r="G28" s="16"/>
      <c r="H28" s="402"/>
      <c r="I28" s="354" t="s">
        <v>322</v>
      </c>
      <c r="J28" s="13"/>
      <c r="K28" s="23"/>
      <c r="L28" s="359">
        <v>25.2</v>
      </c>
      <c r="M28" s="354" t="s">
        <v>17</v>
      </c>
    </row>
    <row r="29" spans="1:13" x14ac:dyDescent="0.25">
      <c r="A29" s="356"/>
      <c r="B29" s="387"/>
      <c r="C29" s="15" t="s">
        <v>336</v>
      </c>
      <c r="D29" s="459"/>
      <c r="E29" s="14"/>
      <c r="F29" s="11">
        <v>10</v>
      </c>
      <c r="G29" s="11">
        <v>15.2</v>
      </c>
      <c r="H29" s="403"/>
      <c r="I29" s="354"/>
      <c r="J29" s="14"/>
      <c r="K29" s="12"/>
      <c r="L29" s="359"/>
      <c r="M29" s="354"/>
    </row>
    <row r="30" spans="1:13" ht="60" x14ac:dyDescent="0.25">
      <c r="A30" s="24">
        <v>11</v>
      </c>
      <c r="B30" s="25" t="s">
        <v>35</v>
      </c>
      <c r="C30" s="14" t="s">
        <v>36</v>
      </c>
      <c r="D30" s="27">
        <v>5.2</v>
      </c>
      <c r="E30" s="14"/>
      <c r="F30" s="27">
        <v>2</v>
      </c>
      <c r="G30" s="27">
        <v>3.2</v>
      </c>
      <c r="H30" s="27"/>
      <c r="I30" s="28" t="s">
        <v>322</v>
      </c>
      <c r="J30" s="14"/>
      <c r="K30" s="12"/>
      <c r="L30" s="26">
        <v>5.2</v>
      </c>
      <c r="M30" s="28" t="s">
        <v>17</v>
      </c>
    </row>
    <row r="31" spans="1:13" x14ac:dyDescent="0.25">
      <c r="A31" s="24">
        <v>12</v>
      </c>
      <c r="B31" s="25" t="s">
        <v>37</v>
      </c>
      <c r="C31" s="29" t="s">
        <v>47</v>
      </c>
      <c r="D31" s="31">
        <v>19</v>
      </c>
      <c r="E31" s="29"/>
      <c r="F31" s="31">
        <v>9</v>
      </c>
      <c r="G31" s="31">
        <v>10</v>
      </c>
      <c r="H31" s="31"/>
      <c r="I31" s="29" t="s">
        <v>322</v>
      </c>
      <c r="J31" s="29"/>
      <c r="K31" s="30"/>
      <c r="L31" s="30">
        <v>19</v>
      </c>
      <c r="M31" s="29" t="s">
        <v>17</v>
      </c>
    </row>
    <row r="32" spans="1:13" ht="15.75" x14ac:dyDescent="0.25">
      <c r="A32" s="32"/>
      <c r="B32" s="33" t="s">
        <v>39</v>
      </c>
      <c r="C32" s="34"/>
      <c r="D32" s="35">
        <f>SUM(D10:D31)</f>
        <v>261.59999999999997</v>
      </c>
      <c r="E32" s="35">
        <f t="shared" ref="E32:L32" si="0">SUM(E10:E31)</f>
        <v>0</v>
      </c>
      <c r="F32" s="35">
        <f t="shared" si="0"/>
        <v>112.5</v>
      </c>
      <c r="G32" s="35">
        <f t="shared" si="0"/>
        <v>149.09999999999997</v>
      </c>
      <c r="H32" s="35">
        <f t="shared" si="0"/>
        <v>0</v>
      </c>
      <c r="I32" s="35">
        <f t="shared" si="0"/>
        <v>0</v>
      </c>
      <c r="J32" s="35">
        <f t="shared" si="0"/>
        <v>0</v>
      </c>
      <c r="K32" s="35">
        <v>0</v>
      </c>
      <c r="L32" s="35">
        <f t="shared" si="0"/>
        <v>261.59999999999997</v>
      </c>
      <c r="M32" s="34"/>
    </row>
    <row r="33" spans="1:13" ht="18.75" x14ac:dyDescent="0.25">
      <c r="A33" s="374" t="s">
        <v>40</v>
      </c>
      <c r="B33" s="375"/>
      <c r="C33" s="375"/>
      <c r="D33" s="375"/>
      <c r="E33" s="375"/>
      <c r="F33" s="375"/>
      <c r="G33" s="375"/>
      <c r="H33" s="375"/>
      <c r="I33" s="375"/>
      <c r="J33" s="375"/>
      <c r="K33" s="375"/>
      <c r="L33" s="375"/>
      <c r="M33" s="376"/>
    </row>
    <row r="34" spans="1:13" x14ac:dyDescent="0.25">
      <c r="A34" s="366">
        <v>13</v>
      </c>
      <c r="B34" s="386" t="s">
        <v>18</v>
      </c>
      <c r="C34" s="8" t="s">
        <v>74</v>
      </c>
      <c r="D34" s="388">
        <v>4</v>
      </c>
      <c r="E34" s="354"/>
      <c r="F34" s="13"/>
      <c r="G34" s="13"/>
      <c r="H34" s="13"/>
      <c r="I34" s="354" t="s">
        <v>322</v>
      </c>
      <c r="J34" s="354"/>
      <c r="K34" s="361"/>
      <c r="L34" s="440">
        <v>4</v>
      </c>
      <c r="M34" s="354" t="s">
        <v>40</v>
      </c>
    </row>
    <row r="35" spans="1:13" x14ac:dyDescent="0.25">
      <c r="A35" s="366"/>
      <c r="B35" s="387"/>
      <c r="C35" s="10" t="s">
        <v>86</v>
      </c>
      <c r="D35" s="388"/>
      <c r="E35" s="354"/>
      <c r="F35" s="12">
        <v>4</v>
      </c>
      <c r="G35" s="12"/>
      <c r="H35" s="14"/>
      <c r="I35" s="354"/>
      <c r="J35" s="354"/>
      <c r="K35" s="361"/>
      <c r="L35" s="440"/>
      <c r="M35" s="354"/>
    </row>
    <row r="36" spans="1:13" x14ac:dyDescent="0.25">
      <c r="A36" s="366">
        <v>14</v>
      </c>
      <c r="B36" s="386" t="s">
        <v>19</v>
      </c>
      <c r="C36" s="8" t="s">
        <v>23</v>
      </c>
      <c r="D36" s="373">
        <v>16.899999999999999</v>
      </c>
      <c r="E36" s="354"/>
      <c r="F36" s="13"/>
      <c r="G36" s="13"/>
      <c r="H36" s="13"/>
      <c r="I36" s="354" t="s">
        <v>322</v>
      </c>
      <c r="J36" s="354"/>
      <c r="K36" s="361"/>
      <c r="L36" s="361">
        <v>16.899999999999999</v>
      </c>
      <c r="M36" s="354" t="s">
        <v>40</v>
      </c>
    </row>
    <row r="37" spans="1:13" x14ac:dyDescent="0.25">
      <c r="A37" s="366"/>
      <c r="B37" s="387"/>
      <c r="C37" s="10" t="s">
        <v>338</v>
      </c>
      <c r="D37" s="373"/>
      <c r="E37" s="354"/>
      <c r="F37" s="12">
        <v>9.6</v>
      </c>
      <c r="G37" s="12">
        <v>7.3</v>
      </c>
      <c r="H37" s="14"/>
      <c r="I37" s="354"/>
      <c r="J37" s="354"/>
      <c r="K37" s="361"/>
      <c r="L37" s="361"/>
      <c r="M37" s="354"/>
    </row>
    <row r="38" spans="1:13" x14ac:dyDescent="0.25">
      <c r="A38" s="366">
        <v>15</v>
      </c>
      <c r="B38" s="363" t="s">
        <v>20</v>
      </c>
      <c r="C38" s="8" t="s">
        <v>323</v>
      </c>
      <c r="D38" s="373">
        <v>58.91</v>
      </c>
      <c r="E38" s="354"/>
      <c r="F38" s="13"/>
      <c r="G38" s="13"/>
      <c r="H38" s="13"/>
      <c r="I38" s="354" t="s">
        <v>322</v>
      </c>
      <c r="J38" s="354"/>
      <c r="K38" s="361"/>
      <c r="L38" s="361">
        <v>58.91</v>
      </c>
      <c r="M38" s="354" t="s">
        <v>40</v>
      </c>
    </row>
    <row r="39" spans="1:13" x14ac:dyDescent="0.25">
      <c r="A39" s="366"/>
      <c r="B39" s="363"/>
      <c r="C39" s="15" t="s">
        <v>339</v>
      </c>
      <c r="D39" s="373"/>
      <c r="E39" s="354"/>
      <c r="F39" s="14">
        <v>32.42</v>
      </c>
      <c r="G39" s="14">
        <v>26.49</v>
      </c>
      <c r="H39" s="14"/>
      <c r="I39" s="354"/>
      <c r="J39" s="354"/>
      <c r="K39" s="361"/>
      <c r="L39" s="361"/>
      <c r="M39" s="354"/>
    </row>
    <row r="40" spans="1:13" x14ac:dyDescent="0.25">
      <c r="A40" s="366">
        <v>16</v>
      </c>
      <c r="B40" s="363" t="s">
        <v>22</v>
      </c>
      <c r="C40" s="8" t="s">
        <v>43</v>
      </c>
      <c r="D40" s="359">
        <v>13.74</v>
      </c>
      <c r="E40" s="354"/>
      <c r="F40" s="13"/>
      <c r="G40" s="13"/>
      <c r="H40" s="13"/>
      <c r="I40" s="354" t="s">
        <v>322</v>
      </c>
      <c r="J40" s="354"/>
      <c r="K40" s="361"/>
      <c r="L40" s="361">
        <v>13.74</v>
      </c>
      <c r="M40" s="354" t="s">
        <v>40</v>
      </c>
    </row>
    <row r="41" spans="1:13" x14ac:dyDescent="0.25">
      <c r="A41" s="366"/>
      <c r="B41" s="363"/>
      <c r="C41" s="15" t="s">
        <v>340</v>
      </c>
      <c r="D41" s="359"/>
      <c r="E41" s="354"/>
      <c r="F41" s="14">
        <v>6.69</v>
      </c>
      <c r="G41" s="12">
        <v>7.05</v>
      </c>
      <c r="H41" s="14"/>
      <c r="I41" s="354"/>
      <c r="J41" s="354"/>
      <c r="K41" s="361"/>
      <c r="L41" s="361"/>
      <c r="M41" s="354"/>
    </row>
    <row r="42" spans="1:13" x14ac:dyDescent="0.25">
      <c r="A42" s="366">
        <v>17</v>
      </c>
      <c r="B42" s="363" t="s">
        <v>25</v>
      </c>
      <c r="C42" s="8" t="s">
        <v>26</v>
      </c>
      <c r="D42" s="359">
        <v>8.9</v>
      </c>
      <c r="E42" s="354"/>
      <c r="F42" s="16"/>
      <c r="G42" s="16"/>
      <c r="H42" s="16"/>
      <c r="I42" s="354" t="s">
        <v>322</v>
      </c>
      <c r="J42" s="354"/>
      <c r="K42" s="361"/>
      <c r="L42" s="361">
        <v>8.9</v>
      </c>
      <c r="M42" s="354" t="s">
        <v>40</v>
      </c>
    </row>
    <row r="43" spans="1:13" x14ac:dyDescent="0.25">
      <c r="A43" s="366"/>
      <c r="B43" s="363"/>
      <c r="C43" s="244" t="s">
        <v>341</v>
      </c>
      <c r="D43" s="359"/>
      <c r="E43" s="354"/>
      <c r="F43" s="237">
        <v>5.15</v>
      </c>
      <c r="G43" s="237">
        <v>3.75</v>
      </c>
      <c r="H43" s="237"/>
      <c r="I43" s="354"/>
      <c r="J43" s="354"/>
      <c r="K43" s="361"/>
      <c r="L43" s="361"/>
      <c r="M43" s="354"/>
    </row>
    <row r="44" spans="1:13" x14ac:dyDescent="0.25">
      <c r="A44" s="355">
        <v>18</v>
      </c>
      <c r="B44" s="386" t="s">
        <v>33</v>
      </c>
      <c r="C44" s="8" t="s">
        <v>62</v>
      </c>
      <c r="D44" s="371">
        <v>4.3849999999999998</v>
      </c>
      <c r="E44" s="235"/>
      <c r="F44" s="236"/>
      <c r="G44" s="236"/>
      <c r="H44" s="236"/>
      <c r="I44" s="354" t="s">
        <v>322</v>
      </c>
      <c r="J44" s="235"/>
      <c r="K44" s="242"/>
      <c r="L44" s="359">
        <v>4.3849999999999998</v>
      </c>
      <c r="M44" s="354" t="s">
        <v>40</v>
      </c>
    </row>
    <row r="45" spans="1:13" x14ac:dyDescent="0.25">
      <c r="A45" s="356"/>
      <c r="B45" s="387"/>
      <c r="C45" s="244" t="s">
        <v>46</v>
      </c>
      <c r="D45" s="371"/>
      <c r="E45" s="239"/>
      <c r="F45" s="237"/>
      <c r="G45" s="237"/>
      <c r="H45" s="237">
        <v>4.3849999999999998</v>
      </c>
      <c r="I45" s="354"/>
      <c r="J45" s="239"/>
      <c r="K45" s="243"/>
      <c r="L45" s="359"/>
      <c r="M45" s="354"/>
    </row>
    <row r="46" spans="1:13" x14ac:dyDescent="0.25">
      <c r="A46" s="241">
        <v>19</v>
      </c>
      <c r="B46" s="238" t="s">
        <v>37</v>
      </c>
      <c r="C46" s="234" t="s">
        <v>342</v>
      </c>
      <c r="D46" s="240">
        <v>9.65</v>
      </c>
      <c r="E46" s="234"/>
      <c r="F46" s="233">
        <v>4.8250000000000002</v>
      </c>
      <c r="G46" s="233">
        <v>4.8250000000000002</v>
      </c>
      <c r="H46" s="233"/>
      <c r="I46" s="234" t="s">
        <v>322</v>
      </c>
      <c r="J46" s="234"/>
      <c r="K46" s="240"/>
      <c r="L46" s="240">
        <v>9.65</v>
      </c>
      <c r="M46" s="234" t="s">
        <v>40</v>
      </c>
    </row>
    <row r="47" spans="1:13" ht="15.75" x14ac:dyDescent="0.25">
      <c r="A47" s="32"/>
      <c r="B47" s="36" t="s">
        <v>48</v>
      </c>
      <c r="C47" s="37"/>
      <c r="D47" s="38">
        <f t="shared" ref="D47:L47" si="1">SUM(D34:D46)</f>
        <v>116.48500000000001</v>
      </c>
      <c r="E47" s="38">
        <f t="shared" si="1"/>
        <v>0</v>
      </c>
      <c r="F47" s="39">
        <f t="shared" si="1"/>
        <v>62.685000000000002</v>
      </c>
      <c r="G47" s="39">
        <f t="shared" si="1"/>
        <v>49.414999999999999</v>
      </c>
      <c r="H47" s="39">
        <f t="shared" si="1"/>
        <v>4.3849999999999998</v>
      </c>
      <c r="I47" s="38">
        <f t="shared" si="1"/>
        <v>0</v>
      </c>
      <c r="J47" s="38">
        <f t="shared" si="1"/>
        <v>0</v>
      </c>
      <c r="K47" s="40">
        <f t="shared" si="1"/>
        <v>0</v>
      </c>
      <c r="L47" s="38">
        <f t="shared" si="1"/>
        <v>116.48500000000001</v>
      </c>
      <c r="M47" s="37"/>
    </row>
    <row r="48" spans="1:13" ht="20.25" x14ac:dyDescent="0.25">
      <c r="A48" s="374" t="s">
        <v>49</v>
      </c>
      <c r="B48" s="457"/>
      <c r="C48" s="457"/>
      <c r="D48" s="457"/>
      <c r="E48" s="457"/>
      <c r="F48" s="457"/>
      <c r="G48" s="457"/>
      <c r="H48" s="457"/>
      <c r="I48" s="457"/>
      <c r="J48" s="457"/>
      <c r="K48" s="457"/>
      <c r="L48" s="457"/>
      <c r="M48" s="458"/>
    </row>
    <row r="49" spans="1:13" x14ac:dyDescent="0.25">
      <c r="A49" s="455">
        <v>20</v>
      </c>
      <c r="B49" s="357" t="s">
        <v>18</v>
      </c>
      <c r="C49" s="8" t="s">
        <v>74</v>
      </c>
      <c r="D49" s="359">
        <v>1.24</v>
      </c>
      <c r="E49" s="360"/>
      <c r="F49" s="281"/>
      <c r="G49" s="281"/>
      <c r="H49" s="281"/>
      <c r="I49" s="354" t="s">
        <v>322</v>
      </c>
      <c r="J49" s="354"/>
      <c r="K49" s="361"/>
      <c r="L49" s="361">
        <v>1.24</v>
      </c>
      <c r="M49" s="360" t="s">
        <v>49</v>
      </c>
    </row>
    <row r="50" spans="1:13" x14ac:dyDescent="0.25">
      <c r="A50" s="456"/>
      <c r="B50" s="358"/>
      <c r="C50" s="284" t="s">
        <v>423</v>
      </c>
      <c r="D50" s="359"/>
      <c r="E50" s="360"/>
      <c r="F50" s="325">
        <v>0.62</v>
      </c>
      <c r="G50" s="325">
        <v>0.62</v>
      </c>
      <c r="H50" s="284"/>
      <c r="I50" s="354"/>
      <c r="J50" s="354"/>
      <c r="K50" s="361"/>
      <c r="L50" s="361"/>
      <c r="M50" s="360"/>
    </row>
    <row r="51" spans="1:13" x14ac:dyDescent="0.25">
      <c r="A51" s="366">
        <v>21</v>
      </c>
      <c r="B51" s="357" t="s">
        <v>19</v>
      </c>
      <c r="C51" s="8" t="s">
        <v>50</v>
      </c>
      <c r="D51" s="359">
        <v>3.55</v>
      </c>
      <c r="E51" s="360"/>
      <c r="F51" s="281"/>
      <c r="G51" s="281"/>
      <c r="H51" s="281"/>
      <c r="I51" s="354" t="s">
        <v>322</v>
      </c>
      <c r="J51" s="354"/>
      <c r="K51" s="361"/>
      <c r="L51" s="361">
        <v>3.55</v>
      </c>
      <c r="M51" s="360" t="s">
        <v>49</v>
      </c>
    </row>
    <row r="52" spans="1:13" x14ac:dyDescent="0.25">
      <c r="A52" s="366"/>
      <c r="B52" s="358"/>
      <c r="C52" s="284" t="s">
        <v>424</v>
      </c>
      <c r="D52" s="359"/>
      <c r="E52" s="360"/>
      <c r="F52" s="325">
        <v>1.78</v>
      </c>
      <c r="G52" s="325">
        <v>1.77</v>
      </c>
      <c r="H52" s="284"/>
      <c r="I52" s="354"/>
      <c r="J52" s="354"/>
      <c r="K52" s="361"/>
      <c r="L52" s="361"/>
      <c r="M52" s="360"/>
    </row>
    <row r="53" spans="1:13" x14ac:dyDescent="0.25">
      <c r="A53" s="455">
        <v>22</v>
      </c>
      <c r="B53" s="363" t="s">
        <v>20</v>
      </c>
      <c r="C53" s="8" t="s">
        <v>26</v>
      </c>
      <c r="D53" s="359">
        <v>8.9</v>
      </c>
      <c r="E53" s="367"/>
      <c r="F53" s="281"/>
      <c r="G53" s="281"/>
      <c r="H53" s="281"/>
      <c r="I53" s="354" t="s">
        <v>322</v>
      </c>
      <c r="J53" s="354"/>
      <c r="K53" s="361"/>
      <c r="L53" s="361">
        <v>8.9</v>
      </c>
      <c r="M53" s="360" t="s">
        <v>49</v>
      </c>
    </row>
    <row r="54" spans="1:13" x14ac:dyDescent="0.25">
      <c r="A54" s="456"/>
      <c r="B54" s="363"/>
      <c r="C54" s="284" t="s">
        <v>425</v>
      </c>
      <c r="D54" s="359"/>
      <c r="E54" s="360"/>
      <c r="F54" s="325">
        <v>4.45</v>
      </c>
      <c r="G54" s="325">
        <v>4.45</v>
      </c>
      <c r="H54" s="284"/>
      <c r="I54" s="354"/>
      <c r="J54" s="354"/>
      <c r="K54" s="361"/>
      <c r="L54" s="361"/>
      <c r="M54" s="360"/>
    </row>
    <row r="55" spans="1:13" x14ac:dyDescent="0.25">
      <c r="A55" s="366">
        <v>23</v>
      </c>
      <c r="B55" s="363" t="s">
        <v>22</v>
      </c>
      <c r="C55" s="8" t="s">
        <v>74</v>
      </c>
      <c r="D55" s="359">
        <v>5.3</v>
      </c>
      <c r="E55" s="360"/>
      <c r="F55" s="281"/>
      <c r="G55" s="281"/>
      <c r="H55" s="281"/>
      <c r="I55" s="354" t="s">
        <v>322</v>
      </c>
      <c r="J55" s="354"/>
      <c r="K55" s="361"/>
      <c r="L55" s="361">
        <v>5.3</v>
      </c>
      <c r="M55" s="360" t="s">
        <v>49</v>
      </c>
    </row>
    <row r="56" spans="1:13" x14ac:dyDescent="0.25">
      <c r="A56" s="366"/>
      <c r="B56" s="363"/>
      <c r="C56" s="284" t="s">
        <v>95</v>
      </c>
      <c r="D56" s="359"/>
      <c r="E56" s="360"/>
      <c r="F56" s="325">
        <v>2.65</v>
      </c>
      <c r="G56" s="325">
        <v>2.65</v>
      </c>
      <c r="H56" s="284"/>
      <c r="I56" s="354"/>
      <c r="J56" s="354"/>
      <c r="K56" s="361"/>
      <c r="L56" s="361"/>
      <c r="M56" s="360"/>
    </row>
    <row r="57" spans="1:13" x14ac:dyDescent="0.25">
      <c r="A57" s="455">
        <v>24</v>
      </c>
      <c r="B57" s="363" t="s">
        <v>25</v>
      </c>
      <c r="C57" s="8" t="s">
        <v>74</v>
      </c>
      <c r="D57" s="359">
        <v>1.2</v>
      </c>
      <c r="E57" s="360"/>
      <c r="F57" s="41"/>
      <c r="G57" s="41"/>
      <c r="H57" s="42"/>
      <c r="I57" s="354" t="s">
        <v>322</v>
      </c>
      <c r="J57" s="354"/>
      <c r="K57" s="361"/>
      <c r="L57" s="361">
        <v>1.2</v>
      </c>
      <c r="M57" s="360" t="s">
        <v>49</v>
      </c>
    </row>
    <row r="58" spans="1:13" x14ac:dyDescent="0.25">
      <c r="A58" s="456"/>
      <c r="B58" s="363"/>
      <c r="C58" s="284" t="s">
        <v>284</v>
      </c>
      <c r="D58" s="359"/>
      <c r="E58" s="364"/>
      <c r="F58" s="43">
        <v>0.6</v>
      </c>
      <c r="G58" s="43">
        <v>0.6</v>
      </c>
      <c r="H58" s="44"/>
      <c r="I58" s="354"/>
      <c r="J58" s="365"/>
      <c r="K58" s="362"/>
      <c r="L58" s="361"/>
      <c r="M58" s="360"/>
    </row>
    <row r="59" spans="1:13" x14ac:dyDescent="0.25">
      <c r="A59" s="366">
        <v>25</v>
      </c>
      <c r="B59" s="357" t="s">
        <v>54</v>
      </c>
      <c r="C59" s="8" t="s">
        <v>411</v>
      </c>
      <c r="D59" s="371">
        <v>2.16</v>
      </c>
      <c r="E59" s="281"/>
      <c r="F59" s="41"/>
      <c r="G59" s="41"/>
      <c r="H59" s="42"/>
      <c r="I59" s="453" t="s">
        <v>322</v>
      </c>
      <c r="J59" s="282"/>
      <c r="K59" s="362"/>
      <c r="L59" s="359">
        <v>2.16</v>
      </c>
      <c r="M59" s="360" t="s">
        <v>49</v>
      </c>
    </row>
    <row r="60" spans="1:13" x14ac:dyDescent="0.25">
      <c r="A60" s="366"/>
      <c r="B60" s="358"/>
      <c r="C60" s="284" t="s">
        <v>389</v>
      </c>
      <c r="D60" s="371"/>
      <c r="E60" s="284"/>
      <c r="F60" s="44">
        <v>1.08</v>
      </c>
      <c r="G60" s="44">
        <v>1.08</v>
      </c>
      <c r="H60" s="44"/>
      <c r="I60" s="453"/>
      <c r="J60" s="285"/>
      <c r="K60" s="372"/>
      <c r="L60" s="359"/>
      <c r="M60" s="360"/>
    </row>
    <row r="61" spans="1:13" x14ac:dyDescent="0.25">
      <c r="A61" s="283">
        <v>26</v>
      </c>
      <c r="B61" s="316" t="s">
        <v>37</v>
      </c>
      <c r="C61" s="278" t="s">
        <v>426</v>
      </c>
      <c r="D61" s="279">
        <v>3.68</v>
      </c>
      <c r="E61" s="278"/>
      <c r="F61" s="31"/>
      <c r="G61" s="31">
        <v>3.68</v>
      </c>
      <c r="H61" s="31"/>
      <c r="I61" s="274" t="s">
        <v>322</v>
      </c>
      <c r="J61" s="274"/>
      <c r="K61" s="279"/>
      <c r="L61" s="279">
        <v>3.68</v>
      </c>
      <c r="M61" s="278" t="s">
        <v>49</v>
      </c>
    </row>
    <row r="62" spans="1:13" ht="15.75" x14ac:dyDescent="0.25">
      <c r="A62" s="45"/>
      <c r="B62" s="36" t="s">
        <v>56</v>
      </c>
      <c r="C62" s="37"/>
      <c r="D62" s="37">
        <f t="shared" ref="D62:L62" si="2">SUM(D49:D61)</f>
        <v>26.03</v>
      </c>
      <c r="E62" s="37">
        <f t="shared" si="2"/>
        <v>0</v>
      </c>
      <c r="F62" s="37">
        <f t="shared" si="2"/>
        <v>11.18</v>
      </c>
      <c r="G62" s="37">
        <f t="shared" si="2"/>
        <v>14.85</v>
      </c>
      <c r="H62" s="37">
        <f t="shared" si="2"/>
        <v>0</v>
      </c>
      <c r="I62" s="37">
        <f t="shared" si="2"/>
        <v>0</v>
      </c>
      <c r="J62" s="37">
        <f t="shared" si="2"/>
        <v>0</v>
      </c>
      <c r="K62" s="37">
        <f t="shared" si="2"/>
        <v>0</v>
      </c>
      <c r="L62" s="37">
        <f t="shared" si="2"/>
        <v>26.03</v>
      </c>
      <c r="M62" s="37"/>
    </row>
    <row r="63" spans="1:13" ht="18.75" x14ac:dyDescent="0.25">
      <c r="A63" s="374" t="s">
        <v>325</v>
      </c>
      <c r="B63" s="375"/>
      <c r="C63" s="375"/>
      <c r="D63" s="375"/>
      <c r="E63" s="375"/>
      <c r="F63" s="375"/>
      <c r="G63" s="375"/>
      <c r="H63" s="375"/>
      <c r="I63" s="375"/>
      <c r="J63" s="375"/>
      <c r="K63" s="375"/>
      <c r="L63" s="375"/>
      <c r="M63" s="376"/>
    </row>
    <row r="64" spans="1:13" x14ac:dyDescent="0.25">
      <c r="A64" s="366">
        <v>27</v>
      </c>
      <c r="B64" s="357" t="s">
        <v>18</v>
      </c>
      <c r="C64" s="8" t="s">
        <v>41</v>
      </c>
      <c r="D64" s="359">
        <v>16.5</v>
      </c>
      <c r="E64" s="281"/>
      <c r="F64" s="46"/>
      <c r="G64" s="46"/>
      <c r="H64" s="281"/>
      <c r="I64" s="354" t="s">
        <v>346</v>
      </c>
      <c r="J64" s="354"/>
      <c r="K64" s="454"/>
      <c r="L64" s="354">
        <v>16.5</v>
      </c>
      <c r="M64" s="360" t="s">
        <v>325</v>
      </c>
    </row>
    <row r="65" spans="1:13" x14ac:dyDescent="0.25">
      <c r="A65" s="366"/>
      <c r="B65" s="358"/>
      <c r="C65" s="284" t="s">
        <v>70</v>
      </c>
      <c r="D65" s="359"/>
      <c r="E65" s="284"/>
      <c r="F65" s="47">
        <v>7</v>
      </c>
      <c r="G65" s="47">
        <v>9.5</v>
      </c>
      <c r="H65" s="48"/>
      <c r="I65" s="354"/>
      <c r="J65" s="354"/>
      <c r="K65" s="454"/>
      <c r="L65" s="354"/>
      <c r="M65" s="360"/>
    </row>
    <row r="66" spans="1:13" x14ac:dyDescent="0.25">
      <c r="A66" s="366">
        <v>28</v>
      </c>
      <c r="B66" s="357" t="s">
        <v>19</v>
      </c>
      <c r="C66" s="8" t="s">
        <v>50</v>
      </c>
      <c r="D66" s="359">
        <v>14</v>
      </c>
      <c r="E66" s="281"/>
      <c r="F66" s="281"/>
      <c r="G66" s="281"/>
      <c r="H66" s="281"/>
      <c r="I66" s="354" t="s">
        <v>346</v>
      </c>
      <c r="J66" s="354"/>
      <c r="K66" s="361"/>
      <c r="L66" s="361">
        <v>14</v>
      </c>
      <c r="M66" s="360" t="s">
        <v>325</v>
      </c>
    </row>
    <row r="67" spans="1:13" x14ac:dyDescent="0.25">
      <c r="A67" s="366"/>
      <c r="B67" s="358"/>
      <c r="C67" s="284" t="s">
        <v>343</v>
      </c>
      <c r="D67" s="359"/>
      <c r="E67" s="284"/>
      <c r="F67" s="325">
        <v>14</v>
      </c>
      <c r="G67" s="325"/>
      <c r="H67" s="48"/>
      <c r="I67" s="354"/>
      <c r="J67" s="354"/>
      <c r="K67" s="361"/>
      <c r="L67" s="361"/>
      <c r="M67" s="360"/>
    </row>
    <row r="68" spans="1:13" x14ac:dyDescent="0.25">
      <c r="A68" s="366">
        <v>29</v>
      </c>
      <c r="B68" s="363" t="s">
        <v>20</v>
      </c>
      <c r="C68" s="8" t="s">
        <v>114</v>
      </c>
      <c r="D68" s="359">
        <v>231.5</v>
      </c>
      <c r="E68" s="281"/>
      <c r="F68" s="281"/>
      <c r="G68" s="281"/>
      <c r="H68" s="281"/>
      <c r="I68" s="354" t="s">
        <v>346</v>
      </c>
      <c r="J68" s="354"/>
      <c r="K68" s="361"/>
      <c r="L68" s="361">
        <v>231.5</v>
      </c>
      <c r="M68" s="360" t="s">
        <v>325</v>
      </c>
    </row>
    <row r="69" spans="1:13" x14ac:dyDescent="0.25">
      <c r="A69" s="366"/>
      <c r="B69" s="363"/>
      <c r="C69" s="284" t="s">
        <v>345</v>
      </c>
      <c r="D69" s="359"/>
      <c r="E69" s="284"/>
      <c r="F69" s="325">
        <v>142</v>
      </c>
      <c r="G69" s="325">
        <v>89.5</v>
      </c>
      <c r="H69" s="48"/>
      <c r="I69" s="354"/>
      <c r="J69" s="354"/>
      <c r="K69" s="361"/>
      <c r="L69" s="361"/>
      <c r="M69" s="360"/>
    </row>
    <row r="70" spans="1:13" x14ac:dyDescent="0.25">
      <c r="A70" s="366">
        <v>30</v>
      </c>
      <c r="B70" s="363" t="s">
        <v>58</v>
      </c>
      <c r="C70" s="8" t="s">
        <v>60</v>
      </c>
      <c r="D70" s="359">
        <v>6</v>
      </c>
      <c r="E70" s="281"/>
      <c r="F70" s="281"/>
      <c r="G70" s="281"/>
      <c r="H70" s="281"/>
      <c r="I70" s="354" t="s">
        <v>346</v>
      </c>
      <c r="J70" s="354"/>
      <c r="K70" s="361"/>
      <c r="L70" s="361">
        <v>6</v>
      </c>
      <c r="M70" s="360" t="s">
        <v>325</v>
      </c>
    </row>
    <row r="71" spans="1:13" x14ac:dyDescent="0.25">
      <c r="A71" s="366"/>
      <c r="B71" s="363"/>
      <c r="C71" s="284" t="s">
        <v>61</v>
      </c>
      <c r="D71" s="359"/>
      <c r="E71" s="284"/>
      <c r="F71" s="325">
        <v>3.6</v>
      </c>
      <c r="G71" s="325">
        <v>2.4</v>
      </c>
      <c r="H71" s="284"/>
      <c r="I71" s="354"/>
      <c r="J71" s="354"/>
      <c r="K71" s="361"/>
      <c r="L71" s="361"/>
      <c r="M71" s="360"/>
    </row>
    <row r="72" spans="1:13" x14ac:dyDescent="0.25">
      <c r="A72" s="366">
        <v>31</v>
      </c>
      <c r="B72" s="363" t="s">
        <v>22</v>
      </c>
      <c r="C72" s="8" t="s">
        <v>44</v>
      </c>
      <c r="D72" s="359">
        <v>16.2</v>
      </c>
      <c r="E72" s="281"/>
      <c r="F72" s="281"/>
      <c r="G72" s="281"/>
      <c r="H72" s="281"/>
      <c r="I72" s="354" t="s">
        <v>346</v>
      </c>
      <c r="J72" s="354"/>
      <c r="K72" s="361"/>
      <c r="L72" s="361">
        <v>16.2</v>
      </c>
      <c r="M72" s="360" t="s">
        <v>325</v>
      </c>
    </row>
    <row r="73" spans="1:13" x14ac:dyDescent="0.25">
      <c r="A73" s="366"/>
      <c r="B73" s="363"/>
      <c r="C73" s="284" t="s">
        <v>347</v>
      </c>
      <c r="D73" s="359"/>
      <c r="E73" s="284"/>
      <c r="F73" s="325">
        <v>9.9</v>
      </c>
      <c r="G73" s="325">
        <v>6.3</v>
      </c>
      <c r="H73" s="284"/>
      <c r="I73" s="354"/>
      <c r="J73" s="354"/>
      <c r="K73" s="361"/>
      <c r="L73" s="361"/>
      <c r="M73" s="360"/>
    </row>
    <row r="74" spans="1:13" x14ac:dyDescent="0.25">
      <c r="A74" s="366">
        <v>32</v>
      </c>
      <c r="B74" s="363" t="s">
        <v>25</v>
      </c>
      <c r="C74" s="8" t="s">
        <v>41</v>
      </c>
      <c r="D74" s="359">
        <v>7.2</v>
      </c>
      <c r="E74" s="281"/>
      <c r="F74" s="41"/>
      <c r="G74" s="41"/>
      <c r="H74" s="42"/>
      <c r="I74" s="354" t="s">
        <v>346</v>
      </c>
      <c r="J74" s="354"/>
      <c r="K74" s="361"/>
      <c r="L74" s="361">
        <v>7.2</v>
      </c>
      <c r="M74" s="360" t="s">
        <v>325</v>
      </c>
    </row>
    <row r="75" spans="1:13" x14ac:dyDescent="0.25">
      <c r="A75" s="366"/>
      <c r="B75" s="363"/>
      <c r="C75" s="284" t="s">
        <v>348</v>
      </c>
      <c r="D75" s="359"/>
      <c r="E75" s="49"/>
      <c r="F75" s="43">
        <v>5.4</v>
      </c>
      <c r="G75" s="43">
        <v>1.8</v>
      </c>
      <c r="H75" s="50"/>
      <c r="I75" s="354"/>
      <c r="J75" s="365"/>
      <c r="K75" s="362"/>
      <c r="L75" s="361"/>
      <c r="M75" s="360"/>
    </row>
    <row r="76" spans="1:13" x14ac:dyDescent="0.25">
      <c r="A76" s="366">
        <v>33</v>
      </c>
      <c r="B76" s="363" t="s">
        <v>28</v>
      </c>
      <c r="C76" s="281" t="s">
        <v>349</v>
      </c>
      <c r="D76" s="371">
        <v>8.8000000000000007</v>
      </c>
      <c r="E76" s="281"/>
      <c r="F76" s="41"/>
      <c r="G76" s="41"/>
      <c r="H76" s="42"/>
      <c r="I76" s="354" t="s">
        <v>346</v>
      </c>
      <c r="J76" s="282"/>
      <c r="K76" s="280"/>
      <c r="L76" s="362">
        <v>8.8000000000000007</v>
      </c>
      <c r="M76" s="360" t="s">
        <v>325</v>
      </c>
    </row>
    <row r="77" spans="1:13" x14ac:dyDescent="0.25">
      <c r="A77" s="366"/>
      <c r="B77" s="363"/>
      <c r="C77" s="284"/>
      <c r="D77" s="371"/>
      <c r="E77" s="284"/>
      <c r="F77" s="44">
        <v>6.6</v>
      </c>
      <c r="G77" s="44">
        <v>2.2000000000000002</v>
      </c>
      <c r="H77" s="44"/>
      <c r="I77" s="354"/>
      <c r="J77" s="285"/>
      <c r="K77" s="289"/>
      <c r="L77" s="372"/>
      <c r="M77" s="360"/>
    </row>
    <row r="78" spans="1:13" x14ac:dyDescent="0.25">
      <c r="A78" s="366">
        <v>34</v>
      </c>
      <c r="B78" s="357" t="s">
        <v>33</v>
      </c>
      <c r="C78" s="8" t="s">
        <v>350</v>
      </c>
      <c r="D78" s="371">
        <v>9.3000000000000007</v>
      </c>
      <c r="E78" s="281"/>
      <c r="F78" s="41"/>
      <c r="G78" s="41"/>
      <c r="H78" s="42"/>
      <c r="I78" s="354" t="s">
        <v>346</v>
      </c>
      <c r="J78" s="282"/>
      <c r="K78" s="280"/>
      <c r="L78" s="359">
        <v>9.3000000000000007</v>
      </c>
      <c r="M78" s="360" t="s">
        <v>325</v>
      </c>
    </row>
    <row r="79" spans="1:13" x14ac:dyDescent="0.25">
      <c r="A79" s="366"/>
      <c r="B79" s="358"/>
      <c r="C79" s="284" t="s">
        <v>351</v>
      </c>
      <c r="D79" s="371"/>
      <c r="E79" s="284"/>
      <c r="F79" s="44">
        <v>5.7</v>
      </c>
      <c r="G79" s="44">
        <v>3.6</v>
      </c>
      <c r="H79" s="44"/>
      <c r="I79" s="354"/>
      <c r="J79" s="285"/>
      <c r="K79" s="289"/>
      <c r="L79" s="359"/>
      <c r="M79" s="360"/>
    </row>
    <row r="80" spans="1:13" ht="60" x14ac:dyDescent="0.25">
      <c r="A80" s="283">
        <v>35</v>
      </c>
      <c r="B80" s="319" t="s">
        <v>35</v>
      </c>
      <c r="C80" s="285" t="s">
        <v>64</v>
      </c>
      <c r="D80" s="279">
        <v>6.9</v>
      </c>
      <c r="E80" s="285"/>
      <c r="F80" s="313"/>
      <c r="G80" s="313">
        <v>6.9</v>
      </c>
      <c r="H80" s="313"/>
      <c r="I80" s="274" t="s">
        <v>346</v>
      </c>
      <c r="J80" s="285"/>
      <c r="K80" s="289"/>
      <c r="L80" s="279">
        <v>6.9</v>
      </c>
      <c r="M80" s="274" t="s">
        <v>357</v>
      </c>
    </row>
    <row r="81" spans="1:13" ht="30" x14ac:dyDescent="0.25">
      <c r="A81" s="283">
        <v>36</v>
      </c>
      <c r="B81" s="316" t="s">
        <v>37</v>
      </c>
      <c r="C81" s="278" t="s">
        <v>55</v>
      </c>
      <c r="D81" s="279">
        <v>12</v>
      </c>
      <c r="E81" s="278"/>
      <c r="F81" s="31"/>
      <c r="G81" s="31">
        <v>6</v>
      </c>
      <c r="H81" s="31">
        <v>6</v>
      </c>
      <c r="I81" s="278" t="s">
        <v>346</v>
      </c>
      <c r="J81" s="278"/>
      <c r="K81" s="30"/>
      <c r="L81" s="30">
        <v>12</v>
      </c>
      <c r="M81" s="278" t="s">
        <v>325</v>
      </c>
    </row>
    <row r="82" spans="1:13" ht="15.75" x14ac:dyDescent="0.25">
      <c r="A82" s="45"/>
      <c r="B82" s="36" t="s">
        <v>352</v>
      </c>
      <c r="C82" s="37"/>
      <c r="D82" s="38">
        <f t="shared" ref="D82:L82" si="3">SUM(D64:D81)</f>
        <v>328.4</v>
      </c>
      <c r="E82" s="38">
        <f t="shared" si="3"/>
        <v>0</v>
      </c>
      <c r="F82" s="38">
        <f t="shared" si="3"/>
        <v>194.2</v>
      </c>
      <c r="G82" s="38">
        <f t="shared" si="3"/>
        <v>128.19999999999999</v>
      </c>
      <c r="H82" s="38">
        <f t="shared" si="3"/>
        <v>6</v>
      </c>
      <c r="I82" s="38">
        <f t="shared" si="3"/>
        <v>0</v>
      </c>
      <c r="J82" s="38">
        <f t="shared" si="3"/>
        <v>0</v>
      </c>
      <c r="K82" s="38">
        <f t="shared" si="3"/>
        <v>0</v>
      </c>
      <c r="L82" s="38">
        <f t="shared" si="3"/>
        <v>328.4</v>
      </c>
      <c r="M82" s="37"/>
    </row>
    <row r="83" spans="1:13" ht="18.75" x14ac:dyDescent="0.25">
      <c r="A83" s="374" t="s">
        <v>353</v>
      </c>
      <c r="B83" s="375"/>
      <c r="C83" s="375"/>
      <c r="D83" s="375"/>
      <c r="E83" s="375"/>
      <c r="F83" s="375"/>
      <c r="G83" s="375"/>
      <c r="H83" s="375"/>
      <c r="I83" s="375"/>
      <c r="J83" s="375"/>
      <c r="K83" s="375"/>
      <c r="L83" s="375"/>
      <c r="M83" s="376"/>
    </row>
    <row r="84" spans="1:13" x14ac:dyDescent="0.25">
      <c r="A84" s="366">
        <v>37</v>
      </c>
      <c r="B84" s="386" t="s">
        <v>18</v>
      </c>
      <c r="C84" s="8" t="s">
        <v>43</v>
      </c>
      <c r="D84" s="359">
        <v>15.4</v>
      </c>
      <c r="E84" s="360"/>
      <c r="F84" s="281"/>
      <c r="G84" s="281"/>
      <c r="H84" s="281"/>
      <c r="I84" s="354" t="s">
        <v>346</v>
      </c>
      <c r="J84" s="354"/>
      <c r="K84" s="361"/>
      <c r="L84" s="361">
        <v>15.4</v>
      </c>
      <c r="M84" s="354" t="s">
        <v>356</v>
      </c>
    </row>
    <row r="85" spans="1:13" x14ac:dyDescent="0.25">
      <c r="A85" s="366"/>
      <c r="B85" s="387"/>
      <c r="C85" s="284" t="s">
        <v>355</v>
      </c>
      <c r="D85" s="359"/>
      <c r="E85" s="360"/>
      <c r="F85" s="325">
        <v>6</v>
      </c>
      <c r="G85" s="325">
        <v>9.4</v>
      </c>
      <c r="H85" s="284"/>
      <c r="I85" s="354"/>
      <c r="J85" s="354"/>
      <c r="K85" s="361"/>
      <c r="L85" s="361"/>
      <c r="M85" s="354"/>
    </row>
    <row r="86" spans="1:13" x14ac:dyDescent="0.25">
      <c r="A86" s="366">
        <v>38</v>
      </c>
      <c r="B86" s="386" t="s">
        <v>19</v>
      </c>
      <c r="C86" s="8" t="s">
        <v>60</v>
      </c>
      <c r="D86" s="359">
        <v>2.4</v>
      </c>
      <c r="E86" s="360"/>
      <c r="F86" s="281"/>
      <c r="G86" s="281"/>
      <c r="H86" s="281"/>
      <c r="I86" s="354" t="s">
        <v>346</v>
      </c>
      <c r="J86" s="354"/>
      <c r="K86" s="361"/>
      <c r="L86" s="361">
        <v>2.4</v>
      </c>
      <c r="M86" s="354" t="s">
        <v>356</v>
      </c>
    </row>
    <row r="87" spans="1:13" x14ac:dyDescent="0.25">
      <c r="A87" s="366"/>
      <c r="B87" s="387"/>
      <c r="C87" s="284" t="s">
        <v>106</v>
      </c>
      <c r="D87" s="359"/>
      <c r="E87" s="360"/>
      <c r="F87" s="325">
        <v>1.3</v>
      </c>
      <c r="G87" s="325">
        <v>1.1000000000000001</v>
      </c>
      <c r="H87" s="284"/>
      <c r="I87" s="354"/>
      <c r="J87" s="354"/>
      <c r="K87" s="361"/>
      <c r="L87" s="361"/>
      <c r="M87" s="354"/>
    </row>
    <row r="88" spans="1:13" x14ac:dyDescent="0.25">
      <c r="A88" s="366">
        <v>39</v>
      </c>
      <c r="B88" s="363" t="s">
        <v>20</v>
      </c>
      <c r="C88" s="8" t="s">
        <v>65</v>
      </c>
      <c r="D88" s="359">
        <v>50.9</v>
      </c>
      <c r="E88" s="360"/>
      <c r="F88" s="281"/>
      <c r="G88" s="281"/>
      <c r="H88" s="281"/>
      <c r="I88" s="354" t="s">
        <v>346</v>
      </c>
      <c r="J88" s="354"/>
      <c r="K88" s="361"/>
      <c r="L88" s="361">
        <v>50.9</v>
      </c>
      <c r="M88" s="354" t="s">
        <v>356</v>
      </c>
    </row>
    <row r="89" spans="1:13" x14ac:dyDescent="0.25">
      <c r="A89" s="366"/>
      <c r="B89" s="363"/>
      <c r="C89" s="284" t="s">
        <v>358</v>
      </c>
      <c r="D89" s="359"/>
      <c r="E89" s="360"/>
      <c r="F89" s="325">
        <v>26.2</v>
      </c>
      <c r="G89" s="325">
        <v>24.7</v>
      </c>
      <c r="H89" s="284"/>
      <c r="I89" s="354"/>
      <c r="J89" s="354"/>
      <c r="K89" s="361"/>
      <c r="L89" s="361"/>
      <c r="M89" s="354"/>
    </row>
    <row r="90" spans="1:13" x14ac:dyDescent="0.25">
      <c r="A90" s="366">
        <v>40</v>
      </c>
      <c r="B90" s="363" t="s">
        <v>25</v>
      </c>
      <c r="C90" s="8" t="s">
        <v>44</v>
      </c>
      <c r="D90" s="359">
        <v>4.8</v>
      </c>
      <c r="E90" s="360"/>
      <c r="F90" s="41"/>
      <c r="G90" s="41"/>
      <c r="H90" s="42"/>
      <c r="I90" s="354" t="s">
        <v>346</v>
      </c>
      <c r="J90" s="354"/>
      <c r="K90" s="361"/>
      <c r="L90" s="361">
        <v>4.8</v>
      </c>
      <c r="M90" s="354" t="s">
        <v>356</v>
      </c>
    </row>
    <row r="91" spans="1:13" x14ac:dyDescent="0.25">
      <c r="A91" s="366"/>
      <c r="B91" s="363"/>
      <c r="C91" s="284" t="s">
        <v>92</v>
      </c>
      <c r="D91" s="359"/>
      <c r="E91" s="364"/>
      <c r="F91" s="43">
        <v>2.4</v>
      </c>
      <c r="G91" s="325">
        <v>2.4</v>
      </c>
      <c r="H91" s="50"/>
      <c r="I91" s="354"/>
      <c r="J91" s="365"/>
      <c r="K91" s="362"/>
      <c r="L91" s="362"/>
      <c r="M91" s="354"/>
    </row>
    <row r="92" spans="1:13" x14ac:dyDescent="0.25">
      <c r="A92" s="366">
        <v>41</v>
      </c>
      <c r="B92" s="363" t="s">
        <v>28</v>
      </c>
      <c r="C92" s="8" t="s">
        <v>62</v>
      </c>
      <c r="D92" s="371">
        <v>4.5</v>
      </c>
      <c r="E92" s="51"/>
      <c r="F92" s="42"/>
      <c r="G92" s="41"/>
      <c r="H92" s="42"/>
      <c r="I92" s="435" t="s">
        <v>346</v>
      </c>
      <c r="J92" s="282"/>
      <c r="K92" s="20"/>
      <c r="L92" s="362">
        <v>4.5</v>
      </c>
      <c r="M92" s="354" t="s">
        <v>356</v>
      </c>
    </row>
    <row r="93" spans="1:13" x14ac:dyDescent="0.25">
      <c r="A93" s="366"/>
      <c r="B93" s="363"/>
      <c r="C93" s="284" t="s">
        <v>341</v>
      </c>
      <c r="D93" s="371"/>
      <c r="E93" s="52"/>
      <c r="F93" s="44"/>
      <c r="G93" s="325">
        <v>4.5</v>
      </c>
      <c r="H93" s="44"/>
      <c r="I93" s="435"/>
      <c r="J93" s="285"/>
      <c r="K93" s="22"/>
      <c r="L93" s="372"/>
      <c r="M93" s="354"/>
    </row>
    <row r="94" spans="1:13" x14ac:dyDescent="0.25">
      <c r="A94" s="366">
        <v>42</v>
      </c>
      <c r="B94" s="363" t="s">
        <v>30</v>
      </c>
      <c r="C94" s="8" t="s">
        <v>50</v>
      </c>
      <c r="D94" s="371">
        <v>0.6</v>
      </c>
      <c r="E94" s="281"/>
      <c r="F94" s="42"/>
      <c r="G94" s="41"/>
      <c r="H94" s="42"/>
      <c r="I94" s="453" t="s">
        <v>346</v>
      </c>
      <c r="J94" s="282"/>
      <c r="K94" s="280"/>
      <c r="L94" s="359">
        <v>0.6</v>
      </c>
      <c r="M94" s="354" t="s">
        <v>356</v>
      </c>
    </row>
    <row r="95" spans="1:13" x14ac:dyDescent="0.25">
      <c r="A95" s="366"/>
      <c r="B95" s="363"/>
      <c r="C95" s="284" t="s">
        <v>359</v>
      </c>
      <c r="D95" s="371"/>
      <c r="E95" s="284"/>
      <c r="F95" s="44"/>
      <c r="G95" s="325">
        <v>0.6</v>
      </c>
      <c r="H95" s="44"/>
      <c r="I95" s="453"/>
      <c r="J95" s="285"/>
      <c r="K95" s="289"/>
      <c r="L95" s="359"/>
      <c r="M95" s="354"/>
    </row>
    <row r="96" spans="1:13" x14ac:dyDescent="0.25">
      <c r="A96" s="366">
        <v>43</v>
      </c>
      <c r="B96" s="386" t="s">
        <v>33</v>
      </c>
      <c r="C96" s="8" t="s">
        <v>360</v>
      </c>
      <c r="D96" s="371">
        <v>3.9</v>
      </c>
      <c r="E96" s="281"/>
      <c r="F96" s="42"/>
      <c r="G96" s="41"/>
      <c r="H96" s="42"/>
      <c r="I96" s="453" t="s">
        <v>346</v>
      </c>
      <c r="J96" s="282"/>
      <c r="K96" s="280"/>
      <c r="L96" s="359">
        <v>3.9</v>
      </c>
      <c r="M96" s="354" t="s">
        <v>356</v>
      </c>
    </row>
    <row r="97" spans="1:13" x14ac:dyDescent="0.25">
      <c r="A97" s="366"/>
      <c r="B97" s="387"/>
      <c r="C97" s="284" t="s">
        <v>361</v>
      </c>
      <c r="D97" s="371"/>
      <c r="E97" s="284"/>
      <c r="F97" s="44"/>
      <c r="G97" s="44">
        <v>3.9</v>
      </c>
      <c r="H97" s="44"/>
      <c r="I97" s="453"/>
      <c r="J97" s="285"/>
      <c r="K97" s="289"/>
      <c r="L97" s="359"/>
      <c r="M97" s="354"/>
    </row>
    <row r="98" spans="1:13" x14ac:dyDescent="0.25">
      <c r="A98" s="366">
        <v>44</v>
      </c>
      <c r="B98" s="386" t="s">
        <v>66</v>
      </c>
      <c r="C98" s="8" t="s">
        <v>71</v>
      </c>
      <c r="D98" s="280"/>
      <c r="E98" s="53"/>
      <c r="F98" s="42"/>
      <c r="G98" s="42"/>
      <c r="H98" s="42"/>
      <c r="I98" s="282"/>
      <c r="J98" s="282"/>
      <c r="K98" s="280"/>
      <c r="L98" s="280"/>
      <c r="M98" s="354" t="s">
        <v>356</v>
      </c>
    </row>
    <row r="99" spans="1:13" x14ac:dyDescent="0.25">
      <c r="A99" s="366"/>
      <c r="B99" s="437"/>
      <c r="C99" s="10" t="s">
        <v>362</v>
      </c>
      <c r="D99" s="54">
        <v>6.5</v>
      </c>
      <c r="E99" s="284"/>
      <c r="F99" s="44">
        <v>4.0999999999999996</v>
      </c>
      <c r="G99" s="44">
        <v>2.4</v>
      </c>
      <c r="H99" s="44"/>
      <c r="I99" s="300" t="s">
        <v>322</v>
      </c>
      <c r="J99" s="285"/>
      <c r="K99" s="289"/>
      <c r="L99" s="55">
        <v>6.5</v>
      </c>
      <c r="M99" s="354"/>
    </row>
    <row r="100" spans="1:13" ht="60" x14ac:dyDescent="0.25">
      <c r="A100" s="283">
        <v>46</v>
      </c>
      <c r="B100" s="319" t="s">
        <v>35</v>
      </c>
      <c r="C100" s="274" t="s">
        <v>68</v>
      </c>
      <c r="D100" s="279">
        <v>16.399999999999999</v>
      </c>
      <c r="E100" s="274"/>
      <c r="F100" s="313"/>
      <c r="G100" s="313">
        <v>16.399999999999999</v>
      </c>
      <c r="H100" s="313"/>
      <c r="I100" s="274" t="s">
        <v>346</v>
      </c>
      <c r="J100" s="274"/>
      <c r="K100" s="279"/>
      <c r="L100" s="279">
        <v>16.399999999999999</v>
      </c>
      <c r="M100" s="274" t="s">
        <v>356</v>
      </c>
    </row>
    <row r="101" spans="1:13" ht="15" customHeight="1" x14ac:dyDescent="0.25">
      <c r="A101" s="283">
        <v>46</v>
      </c>
      <c r="B101" s="316" t="s">
        <v>37</v>
      </c>
      <c r="C101" s="274" t="s">
        <v>38</v>
      </c>
      <c r="D101" s="279">
        <v>17.100000000000001</v>
      </c>
      <c r="E101" s="274"/>
      <c r="F101" s="313"/>
      <c r="G101" s="313">
        <v>17.100000000000001</v>
      </c>
      <c r="H101" s="31"/>
      <c r="I101" s="274" t="s">
        <v>346</v>
      </c>
      <c r="J101" s="274"/>
      <c r="K101" s="279"/>
      <c r="L101" s="279">
        <v>17.100000000000001</v>
      </c>
      <c r="M101" s="274" t="s">
        <v>356</v>
      </c>
    </row>
    <row r="102" spans="1:13" ht="15.75" x14ac:dyDescent="0.25">
      <c r="A102" s="45"/>
      <c r="B102" s="36" t="s">
        <v>354</v>
      </c>
      <c r="C102" s="37"/>
      <c r="D102" s="56">
        <f t="shared" ref="D102:L102" si="4">SUM(D84:D101)</f>
        <v>122.5</v>
      </c>
      <c r="E102" s="56">
        <f t="shared" si="4"/>
        <v>0</v>
      </c>
      <c r="F102" s="56">
        <f t="shared" si="4"/>
        <v>40</v>
      </c>
      <c r="G102" s="56">
        <f t="shared" si="4"/>
        <v>82.5</v>
      </c>
      <c r="H102" s="56">
        <f t="shared" si="4"/>
        <v>0</v>
      </c>
      <c r="I102" s="56">
        <f t="shared" si="4"/>
        <v>0</v>
      </c>
      <c r="J102" s="56">
        <f t="shared" si="4"/>
        <v>0</v>
      </c>
      <c r="K102" s="56">
        <f t="shared" si="4"/>
        <v>0</v>
      </c>
      <c r="L102" s="56">
        <f t="shared" si="4"/>
        <v>122.5</v>
      </c>
      <c r="M102" s="37"/>
    </row>
    <row r="103" spans="1:13" ht="18.75" x14ac:dyDescent="0.25">
      <c r="A103" s="374" t="s">
        <v>69</v>
      </c>
      <c r="B103" s="375"/>
      <c r="C103" s="375"/>
      <c r="D103" s="375"/>
      <c r="E103" s="375"/>
      <c r="F103" s="375"/>
      <c r="G103" s="375"/>
      <c r="H103" s="375"/>
      <c r="I103" s="375"/>
      <c r="J103" s="375"/>
      <c r="K103" s="375"/>
      <c r="L103" s="375"/>
      <c r="M103" s="376"/>
    </row>
    <row r="104" spans="1:13" x14ac:dyDescent="0.25">
      <c r="A104" s="366">
        <v>47</v>
      </c>
      <c r="B104" s="357" t="s">
        <v>18</v>
      </c>
      <c r="C104" s="8" t="s">
        <v>403</v>
      </c>
      <c r="D104" s="359">
        <v>40.799999999999997</v>
      </c>
      <c r="E104" s="360"/>
      <c r="F104" s="365">
        <v>19.2</v>
      </c>
      <c r="G104" s="281"/>
      <c r="H104" s="281"/>
      <c r="I104" s="453" t="s">
        <v>346</v>
      </c>
      <c r="J104" s="354"/>
      <c r="K104" s="361"/>
      <c r="L104" s="361">
        <v>40.799999999999997</v>
      </c>
      <c r="M104" s="354" t="s">
        <v>69</v>
      </c>
    </row>
    <row r="105" spans="1:13" x14ac:dyDescent="0.25">
      <c r="A105" s="366"/>
      <c r="B105" s="358"/>
      <c r="C105" s="284" t="s">
        <v>427</v>
      </c>
      <c r="D105" s="359"/>
      <c r="E105" s="360"/>
      <c r="F105" s="450"/>
      <c r="G105" s="325">
        <v>21.6</v>
      </c>
      <c r="H105" s="284"/>
      <c r="I105" s="453"/>
      <c r="J105" s="354"/>
      <c r="K105" s="361"/>
      <c r="L105" s="361"/>
      <c r="M105" s="354"/>
    </row>
    <row r="106" spans="1:13" x14ac:dyDescent="0.25">
      <c r="A106" s="366">
        <v>48</v>
      </c>
      <c r="B106" s="357" t="s">
        <v>19</v>
      </c>
      <c r="C106" s="8" t="s">
        <v>53</v>
      </c>
      <c r="D106" s="359">
        <v>7.1</v>
      </c>
      <c r="E106" s="360"/>
      <c r="F106" s="281"/>
      <c r="G106" s="281"/>
      <c r="H106" s="281"/>
      <c r="I106" s="453" t="s">
        <v>379</v>
      </c>
      <c r="J106" s="354"/>
      <c r="K106" s="361"/>
      <c r="L106" s="361">
        <v>7.1</v>
      </c>
      <c r="M106" s="354" t="s">
        <v>69</v>
      </c>
    </row>
    <row r="107" spans="1:13" x14ac:dyDescent="0.25">
      <c r="A107" s="366"/>
      <c r="B107" s="358"/>
      <c r="C107" s="284" t="s">
        <v>428</v>
      </c>
      <c r="D107" s="359"/>
      <c r="E107" s="360"/>
      <c r="F107" s="325">
        <v>4</v>
      </c>
      <c r="G107" s="325">
        <v>3.1</v>
      </c>
      <c r="H107" s="284"/>
      <c r="I107" s="453"/>
      <c r="J107" s="354"/>
      <c r="K107" s="361"/>
      <c r="L107" s="361"/>
      <c r="M107" s="354"/>
    </row>
    <row r="108" spans="1:13" x14ac:dyDescent="0.25">
      <c r="A108" s="366">
        <v>49</v>
      </c>
      <c r="B108" s="363" t="s">
        <v>20</v>
      </c>
      <c r="C108" s="8" t="s">
        <v>429</v>
      </c>
      <c r="D108" s="359">
        <v>126.4</v>
      </c>
      <c r="E108" s="360"/>
      <c r="F108" s="281"/>
      <c r="G108" s="281"/>
      <c r="H108" s="281"/>
      <c r="I108" s="453" t="s">
        <v>346</v>
      </c>
      <c r="J108" s="354"/>
      <c r="K108" s="361"/>
      <c r="L108" s="361">
        <v>126.4</v>
      </c>
      <c r="M108" s="354" t="s">
        <v>69</v>
      </c>
    </row>
    <row r="109" spans="1:13" x14ac:dyDescent="0.25">
      <c r="A109" s="366"/>
      <c r="B109" s="363"/>
      <c r="C109" s="284" t="s">
        <v>430</v>
      </c>
      <c r="D109" s="359"/>
      <c r="E109" s="360"/>
      <c r="F109" s="325">
        <v>68.8</v>
      </c>
      <c r="G109" s="325">
        <v>57.6</v>
      </c>
      <c r="H109" s="284"/>
      <c r="I109" s="453"/>
      <c r="J109" s="354"/>
      <c r="K109" s="361"/>
      <c r="L109" s="361"/>
      <c r="M109" s="354"/>
    </row>
    <row r="110" spans="1:13" x14ac:dyDescent="0.25">
      <c r="A110" s="366">
        <v>50</v>
      </c>
      <c r="B110" s="386" t="s">
        <v>72</v>
      </c>
      <c r="C110" s="57" t="s">
        <v>41</v>
      </c>
      <c r="D110" s="20"/>
      <c r="E110" s="51"/>
      <c r="F110" s="324"/>
      <c r="G110" s="43"/>
      <c r="H110" s="58"/>
      <c r="I110" s="299"/>
      <c r="J110" s="299"/>
      <c r="K110" s="20"/>
      <c r="L110" s="20"/>
      <c r="M110" s="282"/>
    </row>
    <row r="111" spans="1:13" x14ac:dyDescent="0.25">
      <c r="A111" s="366"/>
      <c r="B111" s="437"/>
      <c r="C111" s="284" t="s">
        <v>431</v>
      </c>
      <c r="D111" s="59">
        <v>11</v>
      </c>
      <c r="E111" s="49"/>
      <c r="F111" s="43">
        <v>6.6</v>
      </c>
      <c r="G111" s="43">
        <v>4.4000000000000004</v>
      </c>
      <c r="H111" s="49"/>
      <c r="I111" s="300" t="s">
        <v>322</v>
      </c>
      <c r="J111" s="285"/>
      <c r="K111" s="289"/>
      <c r="L111" s="289">
        <v>11</v>
      </c>
      <c r="M111" s="285" t="s">
        <v>69</v>
      </c>
    </row>
    <row r="112" spans="1:13" x14ac:dyDescent="0.25">
      <c r="A112" s="366">
        <v>51</v>
      </c>
      <c r="B112" s="363" t="s">
        <v>73</v>
      </c>
      <c r="C112" s="60" t="s">
        <v>432</v>
      </c>
      <c r="D112" s="362">
        <v>32.700000000000003</v>
      </c>
      <c r="E112" s="364"/>
      <c r="F112" s="281"/>
      <c r="G112" s="281"/>
      <c r="H112" s="281"/>
      <c r="I112" s="453" t="s">
        <v>346</v>
      </c>
      <c r="J112" s="354"/>
      <c r="K112" s="361"/>
      <c r="L112" s="361">
        <v>32.700000000000003</v>
      </c>
      <c r="M112" s="354" t="s">
        <v>69</v>
      </c>
    </row>
    <row r="113" spans="1:13" x14ac:dyDescent="0.25">
      <c r="A113" s="366"/>
      <c r="B113" s="363"/>
      <c r="C113" s="49" t="s">
        <v>433</v>
      </c>
      <c r="D113" s="372"/>
      <c r="E113" s="367"/>
      <c r="F113" s="325">
        <v>11.7</v>
      </c>
      <c r="G113" s="325">
        <v>21</v>
      </c>
      <c r="H113" s="284"/>
      <c r="I113" s="453"/>
      <c r="J113" s="354"/>
      <c r="K113" s="361"/>
      <c r="L113" s="361"/>
      <c r="M113" s="354"/>
    </row>
    <row r="114" spans="1:13" x14ac:dyDescent="0.25">
      <c r="A114" s="366">
        <v>52</v>
      </c>
      <c r="B114" s="363" t="s">
        <v>22</v>
      </c>
      <c r="C114" s="8" t="s">
        <v>83</v>
      </c>
      <c r="D114" s="359">
        <v>3.5</v>
      </c>
      <c r="E114" s="360"/>
      <c r="F114" s="281"/>
      <c r="G114" s="281"/>
      <c r="H114" s="281"/>
      <c r="I114" s="453" t="s">
        <v>420</v>
      </c>
      <c r="J114" s="354"/>
      <c r="K114" s="361"/>
      <c r="L114" s="361">
        <v>3.5</v>
      </c>
      <c r="M114" s="354" t="s">
        <v>69</v>
      </c>
    </row>
    <row r="115" spans="1:13" x14ac:dyDescent="0.25">
      <c r="A115" s="366"/>
      <c r="B115" s="363"/>
      <c r="C115" s="284" t="s">
        <v>434</v>
      </c>
      <c r="D115" s="359"/>
      <c r="E115" s="360"/>
      <c r="F115" s="284"/>
      <c r="G115" s="325">
        <v>3.5</v>
      </c>
      <c r="H115" s="284"/>
      <c r="I115" s="453"/>
      <c r="J115" s="354"/>
      <c r="K115" s="361"/>
      <c r="L115" s="361"/>
      <c r="M115" s="354"/>
    </row>
    <row r="116" spans="1:13" x14ac:dyDescent="0.25">
      <c r="A116" s="366">
        <v>53</v>
      </c>
      <c r="B116" s="363" t="s">
        <v>25</v>
      </c>
      <c r="C116" s="8" t="s">
        <v>53</v>
      </c>
      <c r="D116" s="359">
        <v>13</v>
      </c>
      <c r="E116" s="360"/>
      <c r="F116" s="41"/>
      <c r="G116" s="41"/>
      <c r="H116" s="41"/>
      <c r="I116" s="453" t="s">
        <v>346</v>
      </c>
      <c r="J116" s="354"/>
      <c r="K116" s="361"/>
      <c r="L116" s="361">
        <v>13</v>
      </c>
      <c r="M116" s="354" t="s">
        <v>69</v>
      </c>
    </row>
    <row r="117" spans="1:13" x14ac:dyDescent="0.25">
      <c r="A117" s="366"/>
      <c r="B117" s="363"/>
      <c r="C117" s="284" t="s">
        <v>59</v>
      </c>
      <c r="D117" s="359"/>
      <c r="E117" s="364"/>
      <c r="F117" s="44">
        <v>5.5</v>
      </c>
      <c r="G117" s="44">
        <v>7.5</v>
      </c>
      <c r="H117" s="44"/>
      <c r="I117" s="453"/>
      <c r="J117" s="365"/>
      <c r="K117" s="362"/>
      <c r="L117" s="362"/>
      <c r="M117" s="354"/>
    </row>
    <row r="118" spans="1:13" x14ac:dyDescent="0.25">
      <c r="A118" s="366">
        <v>54</v>
      </c>
      <c r="B118" s="363" t="s">
        <v>28</v>
      </c>
      <c r="C118" s="281" t="s">
        <v>373</v>
      </c>
      <c r="D118" s="371">
        <v>1.3</v>
      </c>
      <c r="E118" s="51"/>
      <c r="F118" s="42"/>
      <c r="G118" s="42"/>
      <c r="H118" s="42"/>
      <c r="I118" s="453" t="s">
        <v>346</v>
      </c>
      <c r="J118" s="282"/>
      <c r="K118" s="20"/>
      <c r="L118" s="362">
        <v>1.3</v>
      </c>
      <c r="M118" s="373" t="s">
        <v>69</v>
      </c>
    </row>
    <row r="119" spans="1:13" x14ac:dyDescent="0.25">
      <c r="A119" s="366"/>
      <c r="B119" s="363"/>
      <c r="C119" s="284"/>
      <c r="D119" s="371"/>
      <c r="E119" s="52"/>
      <c r="F119" s="44">
        <v>0.5</v>
      </c>
      <c r="G119" s="44">
        <v>0.8</v>
      </c>
      <c r="H119" s="44"/>
      <c r="I119" s="453"/>
      <c r="J119" s="285"/>
      <c r="K119" s="22"/>
      <c r="L119" s="372"/>
      <c r="M119" s="373"/>
    </row>
    <row r="120" spans="1:13" x14ac:dyDescent="0.25">
      <c r="A120" s="366">
        <v>55</v>
      </c>
      <c r="B120" s="363" t="s">
        <v>30</v>
      </c>
      <c r="C120" s="281" t="s">
        <v>44</v>
      </c>
      <c r="D120" s="371">
        <v>7</v>
      </c>
      <c r="E120" s="281"/>
      <c r="F120" s="42"/>
      <c r="G120" s="41"/>
      <c r="H120" s="42"/>
      <c r="I120" s="453" t="s">
        <v>346</v>
      </c>
      <c r="J120" s="282"/>
      <c r="K120" s="280"/>
      <c r="L120" s="359">
        <v>7</v>
      </c>
      <c r="M120" s="354" t="s">
        <v>69</v>
      </c>
    </row>
    <row r="121" spans="1:13" x14ac:dyDescent="0.25">
      <c r="A121" s="366"/>
      <c r="B121" s="363"/>
      <c r="C121" s="284"/>
      <c r="D121" s="371"/>
      <c r="E121" s="284"/>
      <c r="F121" s="44">
        <v>4</v>
      </c>
      <c r="G121" s="44">
        <v>3</v>
      </c>
      <c r="H121" s="44"/>
      <c r="I121" s="453"/>
      <c r="J121" s="285"/>
      <c r="K121" s="289"/>
      <c r="L121" s="359"/>
      <c r="M121" s="354"/>
    </row>
    <row r="122" spans="1:13" x14ac:dyDescent="0.25">
      <c r="A122" s="366">
        <v>56</v>
      </c>
      <c r="B122" s="357" t="s">
        <v>33</v>
      </c>
      <c r="C122" s="8" t="s">
        <v>435</v>
      </c>
      <c r="D122" s="371">
        <v>4.38</v>
      </c>
      <c r="E122" s="281"/>
      <c r="F122" s="41"/>
      <c r="G122" s="41"/>
      <c r="H122" s="42"/>
      <c r="I122" s="453" t="s">
        <v>346</v>
      </c>
      <c r="J122" s="282"/>
      <c r="K122" s="280"/>
      <c r="L122" s="359">
        <v>4.38</v>
      </c>
      <c r="M122" s="354" t="s">
        <v>69</v>
      </c>
    </row>
    <row r="123" spans="1:13" x14ac:dyDescent="0.25">
      <c r="A123" s="366"/>
      <c r="B123" s="358"/>
      <c r="C123" s="284" t="s">
        <v>436</v>
      </c>
      <c r="D123" s="371"/>
      <c r="E123" s="284"/>
      <c r="F123" s="44">
        <v>1.94</v>
      </c>
      <c r="G123" s="44">
        <v>2.44</v>
      </c>
      <c r="H123" s="44"/>
      <c r="I123" s="453"/>
      <c r="J123" s="285"/>
      <c r="K123" s="289"/>
      <c r="L123" s="359"/>
      <c r="M123" s="354"/>
    </row>
    <row r="124" spans="1:13" ht="60" x14ac:dyDescent="0.25">
      <c r="A124" s="283">
        <v>57</v>
      </c>
      <c r="B124" s="319" t="s">
        <v>35</v>
      </c>
      <c r="C124" s="285" t="s">
        <v>63</v>
      </c>
      <c r="D124" s="279">
        <v>2</v>
      </c>
      <c r="E124" s="285"/>
      <c r="F124" s="313"/>
      <c r="G124" s="313">
        <v>2</v>
      </c>
      <c r="H124" s="313"/>
      <c r="I124" s="274" t="s">
        <v>346</v>
      </c>
      <c r="J124" s="285"/>
      <c r="K124" s="289"/>
      <c r="L124" s="279">
        <v>2</v>
      </c>
      <c r="M124" s="274" t="s">
        <v>69</v>
      </c>
    </row>
    <row r="125" spans="1:13" x14ac:dyDescent="0.25">
      <c r="A125" s="283">
        <v>58</v>
      </c>
      <c r="B125" s="316" t="s">
        <v>37</v>
      </c>
      <c r="C125" s="274" t="s">
        <v>47</v>
      </c>
      <c r="D125" s="279">
        <v>19.5</v>
      </c>
      <c r="E125" s="274"/>
      <c r="F125" s="313"/>
      <c r="G125" s="313">
        <v>19.5</v>
      </c>
      <c r="H125" s="313"/>
      <c r="I125" s="274" t="s">
        <v>346</v>
      </c>
      <c r="J125" s="274"/>
      <c r="K125" s="279"/>
      <c r="L125" s="279">
        <v>19.5</v>
      </c>
      <c r="M125" s="274" t="s">
        <v>69</v>
      </c>
    </row>
    <row r="126" spans="1:13" ht="15.75" x14ac:dyDescent="0.25">
      <c r="A126" s="45"/>
      <c r="B126" s="36" t="s">
        <v>78</v>
      </c>
      <c r="C126" s="37"/>
      <c r="D126" s="56">
        <f t="shared" ref="D126:L126" si="5">SUM(D104:D125)</f>
        <v>268.68</v>
      </c>
      <c r="E126" s="56">
        <f t="shared" si="5"/>
        <v>0</v>
      </c>
      <c r="F126" s="56">
        <f t="shared" si="5"/>
        <v>122.24</v>
      </c>
      <c r="G126" s="56">
        <f t="shared" si="5"/>
        <v>146.44</v>
      </c>
      <c r="H126" s="56">
        <f t="shared" si="5"/>
        <v>0</v>
      </c>
      <c r="I126" s="56">
        <f t="shared" si="5"/>
        <v>0</v>
      </c>
      <c r="J126" s="56">
        <f t="shared" si="5"/>
        <v>0</v>
      </c>
      <c r="K126" s="56">
        <f t="shared" si="5"/>
        <v>0</v>
      </c>
      <c r="L126" s="56">
        <f t="shared" si="5"/>
        <v>268.68</v>
      </c>
      <c r="M126" s="37"/>
    </row>
    <row r="127" spans="1:13" ht="18.75" x14ac:dyDescent="0.25">
      <c r="A127" s="374" t="s">
        <v>363</v>
      </c>
      <c r="B127" s="375"/>
      <c r="C127" s="375"/>
      <c r="D127" s="375"/>
      <c r="E127" s="375"/>
      <c r="F127" s="375"/>
      <c r="G127" s="375"/>
      <c r="H127" s="375"/>
      <c r="I127" s="375"/>
      <c r="J127" s="375"/>
      <c r="K127" s="375"/>
      <c r="L127" s="375"/>
      <c r="M127" s="376"/>
    </row>
    <row r="128" spans="1:13" x14ac:dyDescent="0.25">
      <c r="A128" s="366">
        <v>59</v>
      </c>
      <c r="B128" s="357" t="s">
        <v>18</v>
      </c>
      <c r="C128" s="8" t="s">
        <v>366</v>
      </c>
      <c r="D128" s="359">
        <v>51.4</v>
      </c>
      <c r="E128" s="360"/>
      <c r="F128" s="281"/>
      <c r="G128" s="281"/>
      <c r="H128" s="281"/>
      <c r="I128" s="354" t="s">
        <v>346</v>
      </c>
      <c r="J128" s="354"/>
      <c r="K128" s="361"/>
      <c r="L128" s="361">
        <v>51.4</v>
      </c>
      <c r="M128" s="354" t="s">
        <v>356</v>
      </c>
    </row>
    <row r="129" spans="1:13" x14ac:dyDescent="0.25">
      <c r="A129" s="366"/>
      <c r="B129" s="358"/>
      <c r="C129" s="284" t="s">
        <v>367</v>
      </c>
      <c r="D129" s="359"/>
      <c r="E129" s="360"/>
      <c r="F129" s="325">
        <v>22.8</v>
      </c>
      <c r="G129" s="325">
        <v>28.6</v>
      </c>
      <c r="H129" s="325"/>
      <c r="I129" s="354"/>
      <c r="J129" s="354"/>
      <c r="K129" s="361"/>
      <c r="L129" s="361"/>
      <c r="M129" s="354"/>
    </row>
    <row r="130" spans="1:13" x14ac:dyDescent="0.25">
      <c r="A130" s="366">
        <v>60</v>
      </c>
      <c r="B130" s="357" t="s">
        <v>19</v>
      </c>
      <c r="C130" s="8" t="s">
        <v>26</v>
      </c>
      <c r="D130" s="359">
        <v>25</v>
      </c>
      <c r="E130" s="360"/>
      <c r="F130" s="281"/>
      <c r="G130" s="281"/>
      <c r="H130" s="281"/>
      <c r="I130" s="354" t="s">
        <v>369</v>
      </c>
      <c r="J130" s="354"/>
      <c r="K130" s="361"/>
      <c r="L130" s="361">
        <v>25</v>
      </c>
      <c r="M130" s="354" t="s">
        <v>356</v>
      </c>
    </row>
    <row r="131" spans="1:13" x14ac:dyDescent="0.25">
      <c r="A131" s="366"/>
      <c r="B131" s="358"/>
      <c r="C131" s="284" t="s">
        <v>368</v>
      </c>
      <c r="D131" s="359"/>
      <c r="E131" s="360"/>
      <c r="F131" s="325">
        <v>12.5</v>
      </c>
      <c r="G131" s="325">
        <v>12.5</v>
      </c>
      <c r="H131" s="325"/>
      <c r="I131" s="354"/>
      <c r="J131" s="354"/>
      <c r="K131" s="361"/>
      <c r="L131" s="361"/>
      <c r="M131" s="354"/>
    </row>
    <row r="132" spans="1:13" x14ac:dyDescent="0.25">
      <c r="A132" s="366">
        <v>61</v>
      </c>
      <c r="B132" s="363" t="s">
        <v>20</v>
      </c>
      <c r="C132" s="8" t="s">
        <v>42</v>
      </c>
      <c r="D132" s="359">
        <v>141.30000000000001</v>
      </c>
      <c r="E132" s="360"/>
      <c r="F132" s="281"/>
      <c r="G132" s="281"/>
      <c r="H132" s="281"/>
      <c r="I132" s="354" t="s">
        <v>346</v>
      </c>
      <c r="J132" s="354"/>
      <c r="K132" s="361"/>
      <c r="L132" s="361">
        <v>141.30000000000001</v>
      </c>
      <c r="M132" s="354" t="s">
        <v>356</v>
      </c>
    </row>
    <row r="133" spans="1:13" x14ac:dyDescent="0.25">
      <c r="A133" s="366"/>
      <c r="B133" s="363"/>
      <c r="C133" s="284" t="s">
        <v>370</v>
      </c>
      <c r="D133" s="359"/>
      <c r="E133" s="360"/>
      <c r="F133" s="48">
        <v>59.8</v>
      </c>
      <c r="G133" s="325">
        <v>81.5</v>
      </c>
      <c r="H133" s="284"/>
      <c r="I133" s="354"/>
      <c r="J133" s="354"/>
      <c r="K133" s="361"/>
      <c r="L133" s="361"/>
      <c r="M133" s="354"/>
    </row>
    <row r="134" spans="1:13" x14ac:dyDescent="0.25">
      <c r="A134" s="366">
        <v>62</v>
      </c>
      <c r="B134" s="363" t="s">
        <v>79</v>
      </c>
      <c r="C134" s="8" t="s">
        <v>371</v>
      </c>
      <c r="D134" s="359">
        <v>194</v>
      </c>
      <c r="E134" s="364"/>
      <c r="F134" s="281"/>
      <c r="G134" s="281"/>
      <c r="H134" s="281"/>
      <c r="I134" s="354" t="s">
        <v>322</v>
      </c>
      <c r="J134" s="354"/>
      <c r="K134" s="361"/>
      <c r="L134" s="361">
        <v>194</v>
      </c>
      <c r="M134" s="354" t="s">
        <v>356</v>
      </c>
    </row>
    <row r="135" spans="1:13" x14ac:dyDescent="0.25">
      <c r="A135" s="366"/>
      <c r="B135" s="363"/>
      <c r="C135" s="284" t="s">
        <v>372</v>
      </c>
      <c r="D135" s="359"/>
      <c r="E135" s="367"/>
      <c r="F135" s="284">
        <v>78</v>
      </c>
      <c r="G135" s="325">
        <v>116</v>
      </c>
      <c r="H135" s="284"/>
      <c r="I135" s="354"/>
      <c r="J135" s="354"/>
      <c r="K135" s="361"/>
      <c r="L135" s="361"/>
      <c r="M135" s="354"/>
    </row>
    <row r="136" spans="1:13" x14ac:dyDescent="0.25">
      <c r="A136" s="366">
        <v>63</v>
      </c>
      <c r="B136" s="363" t="s">
        <v>378</v>
      </c>
      <c r="C136" s="8" t="s">
        <v>80</v>
      </c>
      <c r="D136" s="359">
        <v>14</v>
      </c>
      <c r="E136" s="364"/>
      <c r="F136" s="281"/>
      <c r="G136" s="281"/>
      <c r="H136" s="281"/>
      <c r="I136" s="354" t="s">
        <v>322</v>
      </c>
      <c r="J136" s="354"/>
      <c r="K136" s="361"/>
      <c r="L136" s="361">
        <v>14</v>
      </c>
      <c r="M136" s="354" t="s">
        <v>356</v>
      </c>
    </row>
    <row r="137" spans="1:13" x14ac:dyDescent="0.25">
      <c r="A137" s="366"/>
      <c r="B137" s="363"/>
      <c r="C137" s="284" t="s">
        <v>45</v>
      </c>
      <c r="D137" s="359"/>
      <c r="E137" s="367"/>
      <c r="F137" s="284">
        <v>7.8</v>
      </c>
      <c r="G137" s="325">
        <v>6.2</v>
      </c>
      <c r="H137" s="284"/>
      <c r="I137" s="354"/>
      <c r="J137" s="354"/>
      <c r="K137" s="361"/>
      <c r="L137" s="361"/>
      <c r="M137" s="354"/>
    </row>
    <row r="138" spans="1:13" x14ac:dyDescent="0.25">
      <c r="A138" s="366">
        <v>64</v>
      </c>
      <c r="B138" s="363" t="s">
        <v>25</v>
      </c>
      <c r="C138" s="8" t="s">
        <v>53</v>
      </c>
      <c r="D138" s="359">
        <v>24</v>
      </c>
      <c r="E138" s="360"/>
      <c r="F138" s="41"/>
      <c r="G138" s="41"/>
      <c r="H138" s="41"/>
      <c r="I138" s="354" t="s">
        <v>369</v>
      </c>
      <c r="J138" s="354"/>
      <c r="K138" s="361"/>
      <c r="L138" s="361">
        <v>24</v>
      </c>
      <c r="M138" s="354" t="s">
        <v>356</v>
      </c>
    </row>
    <row r="139" spans="1:13" x14ac:dyDescent="0.25">
      <c r="A139" s="366"/>
      <c r="B139" s="363"/>
      <c r="C139" s="284" t="s">
        <v>75</v>
      </c>
      <c r="D139" s="359"/>
      <c r="E139" s="364"/>
      <c r="F139" s="44">
        <v>4</v>
      </c>
      <c r="G139" s="44">
        <v>20</v>
      </c>
      <c r="H139" s="44"/>
      <c r="I139" s="354"/>
      <c r="J139" s="365"/>
      <c r="K139" s="362"/>
      <c r="L139" s="362"/>
      <c r="M139" s="354"/>
    </row>
    <row r="140" spans="1:13" x14ac:dyDescent="0.25">
      <c r="A140" s="366">
        <v>65</v>
      </c>
      <c r="B140" s="363" t="s">
        <v>72</v>
      </c>
      <c r="C140" s="8" t="s">
        <v>41</v>
      </c>
      <c r="D140" s="359">
        <v>3</v>
      </c>
      <c r="E140" s="360"/>
      <c r="F140" s="41"/>
      <c r="G140" s="41"/>
      <c r="H140" s="41"/>
      <c r="I140" s="354" t="s">
        <v>369</v>
      </c>
      <c r="J140" s="354"/>
      <c r="K140" s="361"/>
      <c r="L140" s="361">
        <v>3</v>
      </c>
      <c r="M140" s="354" t="s">
        <v>356</v>
      </c>
    </row>
    <row r="141" spans="1:13" x14ac:dyDescent="0.25">
      <c r="A141" s="366"/>
      <c r="B141" s="363"/>
      <c r="C141" s="284" t="s">
        <v>377</v>
      </c>
      <c r="D141" s="359"/>
      <c r="E141" s="364"/>
      <c r="F141" s="44">
        <v>2</v>
      </c>
      <c r="G141" s="44">
        <v>1</v>
      </c>
      <c r="H141" s="44"/>
      <c r="I141" s="354"/>
      <c r="J141" s="365"/>
      <c r="K141" s="362"/>
      <c r="L141" s="362"/>
      <c r="M141" s="354"/>
    </row>
    <row r="142" spans="1:13" x14ac:dyDescent="0.25">
      <c r="A142" s="366">
        <v>66</v>
      </c>
      <c r="B142" s="363" t="s">
        <v>30</v>
      </c>
      <c r="C142" s="8" t="s">
        <v>373</v>
      </c>
      <c r="D142" s="371">
        <v>6.3</v>
      </c>
      <c r="E142" s="281"/>
      <c r="F142" s="41"/>
      <c r="G142" s="42"/>
      <c r="H142" s="42"/>
      <c r="I142" s="453" t="s">
        <v>346</v>
      </c>
      <c r="J142" s="282"/>
      <c r="K142" s="280"/>
      <c r="L142" s="359">
        <v>6.3</v>
      </c>
      <c r="M142" s="354" t="s">
        <v>356</v>
      </c>
    </row>
    <row r="143" spans="1:13" x14ac:dyDescent="0.25">
      <c r="A143" s="366"/>
      <c r="B143" s="363"/>
      <c r="C143" s="284" t="s">
        <v>81</v>
      </c>
      <c r="D143" s="371"/>
      <c r="E143" s="284"/>
      <c r="F143" s="44"/>
      <c r="G143" s="44">
        <v>6.3</v>
      </c>
      <c r="H143" s="44"/>
      <c r="I143" s="453"/>
      <c r="J143" s="285"/>
      <c r="K143" s="289"/>
      <c r="L143" s="359"/>
      <c r="M143" s="354"/>
    </row>
    <row r="144" spans="1:13" x14ac:dyDescent="0.25">
      <c r="A144" s="366">
        <v>67</v>
      </c>
      <c r="B144" s="398" t="s">
        <v>22</v>
      </c>
      <c r="C144" s="365" t="s">
        <v>284</v>
      </c>
      <c r="D144" s="362">
        <v>3</v>
      </c>
      <c r="E144" s="49"/>
      <c r="F144" s="50"/>
      <c r="G144" s="50"/>
      <c r="H144" s="50"/>
      <c r="I144" s="365" t="s">
        <v>322</v>
      </c>
      <c r="J144" s="305"/>
      <c r="K144" s="362"/>
      <c r="L144" s="362">
        <v>3</v>
      </c>
      <c r="M144" s="354" t="s">
        <v>356</v>
      </c>
    </row>
    <row r="145" spans="1:13" x14ac:dyDescent="0.25">
      <c r="A145" s="366"/>
      <c r="B145" s="399"/>
      <c r="C145" s="368"/>
      <c r="D145" s="372"/>
      <c r="E145" s="49"/>
      <c r="F145" s="50">
        <v>1.5</v>
      </c>
      <c r="G145" s="50">
        <v>1.5</v>
      </c>
      <c r="H145" s="50"/>
      <c r="I145" s="368"/>
      <c r="J145" s="305"/>
      <c r="K145" s="372"/>
      <c r="L145" s="372"/>
      <c r="M145" s="354"/>
    </row>
    <row r="146" spans="1:13" x14ac:dyDescent="0.25">
      <c r="A146" s="366">
        <v>68</v>
      </c>
      <c r="B146" s="357" t="s">
        <v>33</v>
      </c>
      <c r="C146" s="8" t="s">
        <v>62</v>
      </c>
      <c r="D146" s="371">
        <v>2.1</v>
      </c>
      <c r="E146" s="281"/>
      <c r="F146" s="42"/>
      <c r="G146" s="41"/>
      <c r="H146" s="42"/>
      <c r="I146" s="453" t="s">
        <v>374</v>
      </c>
      <c r="J146" s="282"/>
      <c r="K146" s="280"/>
      <c r="L146" s="359">
        <v>2.1</v>
      </c>
      <c r="M146" s="354" t="s">
        <v>356</v>
      </c>
    </row>
    <row r="147" spans="1:13" x14ac:dyDescent="0.25">
      <c r="A147" s="366"/>
      <c r="B147" s="358"/>
      <c r="C147" s="284" t="s">
        <v>27</v>
      </c>
      <c r="D147" s="371"/>
      <c r="E147" s="284"/>
      <c r="F147" s="44">
        <v>0.9</v>
      </c>
      <c r="G147" s="44">
        <v>1.2</v>
      </c>
      <c r="H147" s="44"/>
      <c r="I147" s="453"/>
      <c r="J147" s="285"/>
      <c r="K147" s="289"/>
      <c r="L147" s="359"/>
      <c r="M147" s="354"/>
    </row>
    <row r="148" spans="1:13" x14ac:dyDescent="0.25">
      <c r="A148" s="283">
        <v>69</v>
      </c>
      <c r="B148" s="276" t="s">
        <v>28</v>
      </c>
      <c r="C148" s="284" t="s">
        <v>375</v>
      </c>
      <c r="D148" s="288">
        <v>3.5</v>
      </c>
      <c r="E148" s="284"/>
      <c r="F148" s="44"/>
      <c r="G148" s="44">
        <v>3.5</v>
      </c>
      <c r="H148" s="44"/>
      <c r="I148" s="314" t="s">
        <v>376</v>
      </c>
      <c r="J148" s="285"/>
      <c r="K148" s="289"/>
      <c r="L148" s="277">
        <v>3.5</v>
      </c>
      <c r="M148" s="274"/>
    </row>
    <row r="149" spans="1:13" ht="60" x14ac:dyDescent="0.25">
      <c r="A149" s="275">
        <v>70</v>
      </c>
      <c r="B149" s="319" t="s">
        <v>35</v>
      </c>
      <c r="C149" s="285" t="s">
        <v>63</v>
      </c>
      <c r="D149" s="279">
        <v>4</v>
      </c>
      <c r="E149" s="285"/>
      <c r="F149" s="313"/>
      <c r="G149" s="313"/>
      <c r="H149" s="313">
        <v>4</v>
      </c>
      <c r="I149" s="274" t="s">
        <v>346</v>
      </c>
      <c r="J149" s="285"/>
      <c r="K149" s="289"/>
      <c r="L149" s="279">
        <v>4</v>
      </c>
      <c r="M149" s="274" t="s">
        <v>356</v>
      </c>
    </row>
    <row r="150" spans="1:13" ht="30" x14ac:dyDescent="0.25">
      <c r="A150" s="283">
        <v>71</v>
      </c>
      <c r="B150" s="316" t="s">
        <v>37</v>
      </c>
      <c r="C150" s="274" t="s">
        <v>103</v>
      </c>
      <c r="D150" s="279">
        <v>14.5</v>
      </c>
      <c r="E150" s="274"/>
      <c r="F150" s="313"/>
      <c r="G150" s="313">
        <v>14.5</v>
      </c>
      <c r="H150" s="313"/>
      <c r="I150" s="274" t="s">
        <v>322</v>
      </c>
      <c r="J150" s="274"/>
      <c r="K150" s="279"/>
      <c r="L150" s="279">
        <v>14.5</v>
      </c>
      <c r="M150" s="274" t="s">
        <v>365</v>
      </c>
    </row>
    <row r="151" spans="1:13" ht="15.75" x14ac:dyDescent="0.25">
      <c r="A151" s="275"/>
      <c r="B151" s="61" t="s">
        <v>364</v>
      </c>
      <c r="C151" s="37"/>
      <c r="D151" s="56">
        <f>SUM(D128:D150)</f>
        <v>486.10000000000008</v>
      </c>
      <c r="E151" s="56">
        <f t="shared" ref="E151:K151" si="6">SUM(E128:E150)</f>
        <v>0</v>
      </c>
      <c r="F151" s="56">
        <f t="shared" si="6"/>
        <v>189.3</v>
      </c>
      <c r="G151" s="56">
        <f t="shared" si="6"/>
        <v>292.79999999999995</v>
      </c>
      <c r="H151" s="56">
        <f t="shared" si="6"/>
        <v>4</v>
      </c>
      <c r="I151" s="56">
        <f t="shared" si="6"/>
        <v>0</v>
      </c>
      <c r="J151" s="56">
        <f t="shared" si="6"/>
        <v>0</v>
      </c>
      <c r="K151" s="56">
        <f t="shared" si="6"/>
        <v>0</v>
      </c>
      <c r="L151" s="56">
        <f>SUM(L128:L150)</f>
        <v>486.10000000000008</v>
      </c>
      <c r="M151" s="37"/>
    </row>
    <row r="152" spans="1:13" ht="18.75" x14ac:dyDescent="0.25">
      <c r="A152" s="374" t="s">
        <v>82</v>
      </c>
      <c r="B152" s="375"/>
      <c r="C152" s="375"/>
      <c r="D152" s="375"/>
      <c r="E152" s="375"/>
      <c r="F152" s="375"/>
      <c r="G152" s="375"/>
      <c r="H152" s="375"/>
      <c r="I152" s="375"/>
      <c r="J152" s="375"/>
      <c r="K152" s="375"/>
      <c r="L152" s="375"/>
      <c r="M152" s="376"/>
    </row>
    <row r="153" spans="1:13" x14ac:dyDescent="0.25">
      <c r="A153" s="355">
        <v>72</v>
      </c>
      <c r="B153" s="357" t="s">
        <v>18</v>
      </c>
      <c r="C153" s="8" t="s">
        <v>74</v>
      </c>
      <c r="D153" s="359">
        <v>13.3</v>
      </c>
      <c r="E153" s="360"/>
      <c r="F153" s="281"/>
      <c r="G153" s="281"/>
      <c r="H153" s="281"/>
      <c r="I153" s="360" t="s">
        <v>322</v>
      </c>
      <c r="J153" s="354"/>
      <c r="K153" s="361"/>
      <c r="L153" s="361">
        <v>13.3</v>
      </c>
      <c r="M153" s="354" t="s">
        <v>82</v>
      </c>
    </row>
    <row r="154" spans="1:13" x14ac:dyDescent="0.25">
      <c r="A154" s="356"/>
      <c r="B154" s="358"/>
      <c r="C154" s="284" t="s">
        <v>380</v>
      </c>
      <c r="D154" s="359"/>
      <c r="E154" s="360"/>
      <c r="F154" s="325">
        <v>10</v>
      </c>
      <c r="G154" s="325">
        <v>3.3</v>
      </c>
      <c r="H154" s="284"/>
      <c r="I154" s="360"/>
      <c r="J154" s="354"/>
      <c r="K154" s="361"/>
      <c r="L154" s="361"/>
      <c r="M154" s="354"/>
    </row>
    <row r="155" spans="1:13" x14ac:dyDescent="0.25">
      <c r="A155" s="355">
        <v>73</v>
      </c>
      <c r="B155" s="357" t="s">
        <v>19</v>
      </c>
      <c r="C155" s="8" t="s">
        <v>51</v>
      </c>
      <c r="D155" s="359">
        <v>6</v>
      </c>
      <c r="E155" s="360"/>
      <c r="F155" s="281"/>
      <c r="G155" s="281"/>
      <c r="H155" s="281"/>
      <c r="I155" s="360" t="s">
        <v>322</v>
      </c>
      <c r="J155" s="354"/>
      <c r="K155" s="361"/>
      <c r="L155" s="361">
        <v>6</v>
      </c>
      <c r="M155" s="354" t="s">
        <v>82</v>
      </c>
    </row>
    <row r="156" spans="1:13" x14ac:dyDescent="0.25">
      <c r="A156" s="356"/>
      <c r="B156" s="358"/>
      <c r="C156" s="284" t="s">
        <v>381</v>
      </c>
      <c r="D156" s="359"/>
      <c r="E156" s="360"/>
      <c r="F156" s="44">
        <v>6</v>
      </c>
      <c r="G156" s="325"/>
      <c r="H156" s="284"/>
      <c r="I156" s="360"/>
      <c r="J156" s="354"/>
      <c r="K156" s="361"/>
      <c r="L156" s="361"/>
      <c r="M156" s="354"/>
    </row>
    <row r="157" spans="1:13" x14ac:dyDescent="0.25">
      <c r="A157" s="355">
        <v>74</v>
      </c>
      <c r="B157" s="363" t="s">
        <v>20</v>
      </c>
      <c r="C157" s="8" t="s">
        <v>74</v>
      </c>
      <c r="D157" s="359">
        <v>30</v>
      </c>
      <c r="E157" s="360"/>
      <c r="F157" s="281"/>
      <c r="G157" s="281"/>
      <c r="H157" s="281"/>
      <c r="I157" s="360" t="s">
        <v>322</v>
      </c>
      <c r="J157" s="354"/>
      <c r="K157" s="361"/>
      <c r="L157" s="361">
        <v>30</v>
      </c>
      <c r="M157" s="354" t="s">
        <v>82</v>
      </c>
    </row>
    <row r="158" spans="1:13" x14ac:dyDescent="0.25">
      <c r="A158" s="356"/>
      <c r="B158" s="363"/>
      <c r="C158" s="284" t="s">
        <v>382</v>
      </c>
      <c r="D158" s="359"/>
      <c r="E158" s="360"/>
      <c r="F158" s="325">
        <v>15</v>
      </c>
      <c r="G158" s="325">
        <v>15</v>
      </c>
      <c r="H158" s="284"/>
      <c r="I158" s="360"/>
      <c r="J158" s="354"/>
      <c r="K158" s="361"/>
      <c r="L158" s="361"/>
      <c r="M158" s="354"/>
    </row>
    <row r="159" spans="1:13" x14ac:dyDescent="0.25">
      <c r="A159" s="355">
        <v>75</v>
      </c>
      <c r="B159" s="363" t="s">
        <v>85</v>
      </c>
      <c r="C159" s="8" t="s">
        <v>74</v>
      </c>
      <c r="D159" s="359">
        <v>6</v>
      </c>
      <c r="E159" s="364"/>
      <c r="F159" s="281"/>
      <c r="G159" s="281"/>
      <c r="H159" s="281"/>
      <c r="I159" s="360" t="s">
        <v>322</v>
      </c>
      <c r="J159" s="354"/>
      <c r="K159" s="361"/>
      <c r="L159" s="361">
        <v>6</v>
      </c>
      <c r="M159" s="354" t="s">
        <v>82</v>
      </c>
    </row>
    <row r="160" spans="1:13" x14ac:dyDescent="0.25">
      <c r="A160" s="356"/>
      <c r="B160" s="363"/>
      <c r="C160" s="284" t="s">
        <v>81</v>
      </c>
      <c r="D160" s="359"/>
      <c r="E160" s="367"/>
      <c r="F160" s="284"/>
      <c r="G160" s="325">
        <v>6</v>
      </c>
      <c r="H160" s="284"/>
      <c r="I160" s="360"/>
      <c r="J160" s="354"/>
      <c r="K160" s="361"/>
      <c r="L160" s="361"/>
      <c r="M160" s="354"/>
    </row>
    <row r="161" spans="1:13" x14ac:dyDescent="0.25">
      <c r="A161" s="355">
        <v>76</v>
      </c>
      <c r="B161" s="363" t="s">
        <v>25</v>
      </c>
      <c r="C161" s="8" t="s">
        <v>74</v>
      </c>
      <c r="D161" s="359">
        <v>6</v>
      </c>
      <c r="E161" s="360"/>
      <c r="F161" s="41"/>
      <c r="G161" s="42"/>
      <c r="H161" s="42"/>
      <c r="I161" s="360" t="s">
        <v>322</v>
      </c>
      <c r="J161" s="354"/>
      <c r="K161" s="361"/>
      <c r="L161" s="361">
        <v>6</v>
      </c>
      <c r="M161" s="354" t="s">
        <v>82</v>
      </c>
    </row>
    <row r="162" spans="1:13" x14ac:dyDescent="0.25">
      <c r="A162" s="356"/>
      <c r="B162" s="363"/>
      <c r="C162" s="284" t="s">
        <v>284</v>
      </c>
      <c r="D162" s="359"/>
      <c r="E162" s="364"/>
      <c r="F162" s="325">
        <v>6</v>
      </c>
      <c r="G162" s="44"/>
      <c r="H162" s="44"/>
      <c r="I162" s="360"/>
      <c r="J162" s="365"/>
      <c r="K162" s="362"/>
      <c r="L162" s="362"/>
      <c r="M162" s="354"/>
    </row>
    <row r="163" spans="1:13" x14ac:dyDescent="0.25">
      <c r="A163" s="355">
        <v>77</v>
      </c>
      <c r="B163" s="363" t="s">
        <v>28</v>
      </c>
      <c r="C163" s="281" t="s">
        <v>88</v>
      </c>
      <c r="D163" s="371">
        <v>0.5</v>
      </c>
      <c r="E163" s="51"/>
      <c r="F163" s="42"/>
      <c r="G163" s="41"/>
      <c r="H163" s="42"/>
      <c r="I163" s="360" t="s">
        <v>322</v>
      </c>
      <c r="J163" s="282"/>
      <c r="K163" s="362"/>
      <c r="L163" s="282"/>
      <c r="M163" s="373" t="s">
        <v>82</v>
      </c>
    </row>
    <row r="164" spans="1:13" x14ac:dyDescent="0.25">
      <c r="A164" s="356"/>
      <c r="B164" s="363"/>
      <c r="C164" s="284"/>
      <c r="D164" s="371"/>
      <c r="E164" s="52"/>
      <c r="F164" s="44"/>
      <c r="G164" s="325">
        <v>0.5</v>
      </c>
      <c r="H164" s="44"/>
      <c r="I164" s="360"/>
      <c r="J164" s="285"/>
      <c r="K164" s="372"/>
      <c r="L164" s="289">
        <v>0.5</v>
      </c>
      <c r="M164" s="373"/>
    </row>
    <row r="165" spans="1:13" x14ac:dyDescent="0.25">
      <c r="A165" s="355">
        <v>78</v>
      </c>
      <c r="B165" s="369" t="s">
        <v>89</v>
      </c>
      <c r="C165" s="8" t="s">
        <v>108</v>
      </c>
      <c r="D165" s="362">
        <v>1.6</v>
      </c>
      <c r="E165" s="281"/>
      <c r="F165" s="42"/>
      <c r="G165" s="41"/>
      <c r="H165" s="42"/>
      <c r="I165" s="360" t="s">
        <v>322</v>
      </c>
      <c r="J165" s="282"/>
      <c r="K165" s="362"/>
      <c r="L165" s="362">
        <v>1.6</v>
      </c>
      <c r="M165" s="365" t="s">
        <v>82</v>
      </c>
    </row>
    <row r="166" spans="1:13" x14ac:dyDescent="0.25">
      <c r="A166" s="356"/>
      <c r="B166" s="370"/>
      <c r="C166" s="284" t="s">
        <v>383</v>
      </c>
      <c r="D166" s="372"/>
      <c r="E166" s="284"/>
      <c r="F166" s="44">
        <v>1.6</v>
      </c>
      <c r="G166" s="44"/>
      <c r="H166" s="44"/>
      <c r="I166" s="360"/>
      <c r="J166" s="285"/>
      <c r="K166" s="372"/>
      <c r="L166" s="372"/>
      <c r="M166" s="368"/>
    </row>
    <row r="167" spans="1:13" x14ac:dyDescent="0.25">
      <c r="A167" s="355">
        <v>79</v>
      </c>
      <c r="B167" s="369" t="s">
        <v>33</v>
      </c>
      <c r="C167" s="8" t="s">
        <v>31</v>
      </c>
      <c r="D167" s="371">
        <v>85.47</v>
      </c>
      <c r="E167" s="281"/>
      <c r="F167" s="42"/>
      <c r="G167" s="41"/>
      <c r="H167" s="42"/>
      <c r="I167" s="360" t="s">
        <v>322</v>
      </c>
      <c r="J167" s="282"/>
      <c r="K167" s="362"/>
      <c r="L167" s="359">
        <v>85.47</v>
      </c>
      <c r="M167" s="354" t="s">
        <v>82</v>
      </c>
    </row>
    <row r="168" spans="1:13" x14ac:dyDescent="0.25">
      <c r="A168" s="356"/>
      <c r="B168" s="370"/>
      <c r="C168" s="284" t="s">
        <v>59</v>
      </c>
      <c r="D168" s="371"/>
      <c r="E168" s="284"/>
      <c r="F168" s="44">
        <v>1.47</v>
      </c>
      <c r="G168" s="325">
        <v>84</v>
      </c>
      <c r="H168" s="44"/>
      <c r="I168" s="360"/>
      <c r="J168" s="285"/>
      <c r="K168" s="372"/>
      <c r="L168" s="359"/>
      <c r="M168" s="354"/>
    </row>
    <row r="169" spans="1:13" ht="30" x14ac:dyDescent="0.25">
      <c r="A169" s="62">
        <v>80</v>
      </c>
      <c r="B169" s="287" t="s">
        <v>91</v>
      </c>
      <c r="C169" s="284" t="s">
        <v>83</v>
      </c>
      <c r="D169" s="288">
        <v>10</v>
      </c>
      <c r="E169" s="284"/>
      <c r="F169" s="44"/>
      <c r="G169" s="325">
        <v>10</v>
      </c>
      <c r="H169" s="44"/>
      <c r="I169" s="310" t="s">
        <v>322</v>
      </c>
      <c r="J169" s="285"/>
      <c r="K169" s="289"/>
      <c r="L169" s="277">
        <v>10</v>
      </c>
      <c r="M169" s="274" t="s">
        <v>82</v>
      </c>
    </row>
    <row r="170" spans="1:13" ht="60" x14ac:dyDescent="0.25">
      <c r="A170" s="283">
        <v>81</v>
      </c>
      <c r="B170" s="319" t="s">
        <v>35</v>
      </c>
      <c r="C170" s="285" t="s">
        <v>92</v>
      </c>
      <c r="D170" s="279">
        <v>4</v>
      </c>
      <c r="E170" s="285"/>
      <c r="F170" s="313"/>
      <c r="G170" s="313">
        <v>4</v>
      </c>
      <c r="H170" s="313"/>
      <c r="I170" s="274" t="s">
        <v>379</v>
      </c>
      <c r="J170" s="285"/>
      <c r="K170" s="289"/>
      <c r="L170" s="279">
        <v>4</v>
      </c>
      <c r="M170" s="274" t="s">
        <v>82</v>
      </c>
    </row>
    <row r="171" spans="1:13" ht="30" x14ac:dyDescent="0.25">
      <c r="A171" s="283">
        <v>82</v>
      </c>
      <c r="B171" s="316" t="s">
        <v>37</v>
      </c>
      <c r="C171" s="274" t="s">
        <v>47</v>
      </c>
      <c r="D171" s="279">
        <v>20</v>
      </c>
      <c r="E171" s="274"/>
      <c r="F171" s="313"/>
      <c r="G171" s="313">
        <v>20</v>
      </c>
      <c r="H171" s="313"/>
      <c r="I171" s="274" t="s">
        <v>322</v>
      </c>
      <c r="J171" s="274"/>
      <c r="K171" s="279"/>
      <c r="L171" s="279">
        <v>20</v>
      </c>
      <c r="M171" s="274" t="s">
        <v>82</v>
      </c>
    </row>
    <row r="172" spans="1:13" ht="15.75" x14ac:dyDescent="0.25">
      <c r="A172" s="63"/>
      <c r="B172" s="64" t="s">
        <v>93</v>
      </c>
      <c r="C172" s="65"/>
      <c r="D172" s="66">
        <f t="shared" ref="D172:L172" si="7">SUM(D153:D171)</f>
        <v>182.87</v>
      </c>
      <c r="E172" s="66">
        <f t="shared" si="7"/>
        <v>0</v>
      </c>
      <c r="F172" s="66">
        <f t="shared" si="7"/>
        <v>40.07</v>
      </c>
      <c r="G172" s="66">
        <f t="shared" si="7"/>
        <v>142.80000000000001</v>
      </c>
      <c r="H172" s="66">
        <f t="shared" si="7"/>
        <v>0</v>
      </c>
      <c r="I172" s="66">
        <f t="shared" si="7"/>
        <v>0</v>
      </c>
      <c r="J172" s="66">
        <f t="shared" si="7"/>
        <v>0</v>
      </c>
      <c r="K172" s="66">
        <f t="shared" si="7"/>
        <v>0</v>
      </c>
      <c r="L172" s="66">
        <f t="shared" si="7"/>
        <v>182.87</v>
      </c>
      <c r="M172" s="65"/>
    </row>
    <row r="173" spans="1:13" ht="18.75" x14ac:dyDescent="0.25">
      <c r="A173" s="374" t="s">
        <v>94</v>
      </c>
      <c r="B173" s="375"/>
      <c r="C173" s="375"/>
      <c r="D173" s="375"/>
      <c r="E173" s="375"/>
      <c r="F173" s="375"/>
      <c r="G173" s="375"/>
      <c r="H173" s="375"/>
      <c r="I173" s="375"/>
      <c r="J173" s="375"/>
      <c r="K173" s="375"/>
      <c r="L173" s="375"/>
      <c r="M173" s="376"/>
    </row>
    <row r="174" spans="1:13" ht="15" customHeight="1" x14ac:dyDescent="0.25">
      <c r="A174" s="355">
        <v>83</v>
      </c>
      <c r="B174" s="357" t="s">
        <v>18</v>
      </c>
      <c r="C174" s="8" t="s">
        <v>41</v>
      </c>
      <c r="D174" s="359">
        <v>6</v>
      </c>
      <c r="E174" s="360"/>
      <c r="F174" s="281"/>
      <c r="G174" s="281"/>
      <c r="H174" s="281"/>
      <c r="I174" s="360" t="s">
        <v>322</v>
      </c>
      <c r="J174" s="354"/>
      <c r="K174" s="361"/>
      <c r="L174" s="361">
        <v>6</v>
      </c>
      <c r="M174" s="354" t="s">
        <v>94</v>
      </c>
    </row>
    <row r="175" spans="1:13" x14ac:dyDescent="0.25">
      <c r="A175" s="356"/>
      <c r="B175" s="358"/>
      <c r="C175" s="284" t="s">
        <v>386</v>
      </c>
      <c r="D175" s="359"/>
      <c r="E175" s="360"/>
      <c r="F175" s="325">
        <v>2.6</v>
      </c>
      <c r="G175" s="325">
        <v>3.4</v>
      </c>
      <c r="H175" s="284"/>
      <c r="I175" s="360"/>
      <c r="J175" s="354"/>
      <c r="K175" s="361"/>
      <c r="L175" s="361"/>
      <c r="M175" s="354"/>
    </row>
    <row r="176" spans="1:13" ht="15" customHeight="1" x14ac:dyDescent="0.25">
      <c r="A176" s="355">
        <v>84</v>
      </c>
      <c r="B176" s="357" t="s">
        <v>79</v>
      </c>
      <c r="C176" s="8" t="s">
        <v>21</v>
      </c>
      <c r="D176" s="359">
        <v>39.1</v>
      </c>
      <c r="E176" s="360"/>
      <c r="F176" s="281"/>
      <c r="G176" s="281"/>
      <c r="H176" s="281"/>
      <c r="I176" s="360" t="s">
        <v>322</v>
      </c>
      <c r="J176" s="354"/>
      <c r="K176" s="361"/>
      <c r="L176" s="361">
        <v>39.1</v>
      </c>
      <c r="M176" s="354" t="s">
        <v>94</v>
      </c>
    </row>
    <row r="177" spans="1:13" x14ac:dyDescent="0.25">
      <c r="A177" s="356"/>
      <c r="B177" s="358"/>
      <c r="C177" s="284" t="s">
        <v>394</v>
      </c>
      <c r="D177" s="359"/>
      <c r="E177" s="360"/>
      <c r="F177" s="325">
        <v>11.1</v>
      </c>
      <c r="G177" s="325">
        <v>28</v>
      </c>
      <c r="H177" s="284"/>
      <c r="I177" s="360"/>
      <c r="J177" s="354"/>
      <c r="K177" s="361"/>
      <c r="L177" s="361"/>
      <c r="M177" s="354"/>
    </row>
    <row r="178" spans="1:13" ht="15" customHeight="1" x14ac:dyDescent="0.25">
      <c r="A178" s="355">
        <v>85</v>
      </c>
      <c r="B178" s="357" t="s">
        <v>77</v>
      </c>
      <c r="C178" s="8" t="s">
        <v>67</v>
      </c>
      <c r="D178" s="359">
        <v>6.3</v>
      </c>
      <c r="E178" s="360"/>
      <c r="F178" s="281"/>
      <c r="G178" s="281"/>
      <c r="H178" s="281"/>
      <c r="I178" s="360" t="s">
        <v>322</v>
      </c>
      <c r="J178" s="354"/>
      <c r="K178" s="361"/>
      <c r="L178" s="361">
        <v>6.3</v>
      </c>
      <c r="M178" s="354" t="s">
        <v>94</v>
      </c>
    </row>
    <row r="179" spans="1:13" x14ac:dyDescent="0.25">
      <c r="A179" s="356"/>
      <c r="B179" s="358"/>
      <c r="C179" s="284" t="s">
        <v>92</v>
      </c>
      <c r="D179" s="359"/>
      <c r="E179" s="360"/>
      <c r="F179" s="325">
        <v>2.4</v>
      </c>
      <c r="G179" s="325">
        <v>3.9</v>
      </c>
      <c r="H179" s="284"/>
      <c r="I179" s="360"/>
      <c r="J179" s="354"/>
      <c r="K179" s="361"/>
      <c r="L179" s="361"/>
      <c r="M179" s="354"/>
    </row>
    <row r="180" spans="1:13" ht="15" customHeight="1" x14ac:dyDescent="0.25">
      <c r="A180" s="355">
        <v>86</v>
      </c>
      <c r="B180" s="357" t="s">
        <v>395</v>
      </c>
      <c r="C180" s="8" t="s">
        <v>396</v>
      </c>
      <c r="D180" s="359">
        <v>45.4</v>
      </c>
      <c r="E180" s="360"/>
      <c r="F180" s="281"/>
      <c r="G180" s="281"/>
      <c r="H180" s="281"/>
      <c r="I180" s="360" t="s">
        <v>322</v>
      </c>
      <c r="J180" s="354"/>
      <c r="K180" s="361"/>
      <c r="L180" s="361">
        <v>45.4</v>
      </c>
      <c r="M180" s="354" t="s">
        <v>94</v>
      </c>
    </row>
    <row r="181" spans="1:13" x14ac:dyDescent="0.25">
      <c r="A181" s="356"/>
      <c r="B181" s="358"/>
      <c r="C181" s="284" t="s">
        <v>397</v>
      </c>
      <c r="D181" s="359"/>
      <c r="E181" s="360"/>
      <c r="F181" s="325"/>
      <c r="G181" s="325">
        <v>45.4</v>
      </c>
      <c r="H181" s="284"/>
      <c r="I181" s="360"/>
      <c r="J181" s="354"/>
      <c r="K181" s="361"/>
      <c r="L181" s="361"/>
      <c r="M181" s="354"/>
    </row>
    <row r="182" spans="1:13" ht="15" customHeight="1" x14ac:dyDescent="0.25">
      <c r="A182" s="355">
        <v>87</v>
      </c>
      <c r="B182" s="357" t="s">
        <v>19</v>
      </c>
      <c r="C182" s="8" t="s">
        <v>84</v>
      </c>
      <c r="D182" s="359">
        <v>8.1</v>
      </c>
      <c r="E182" s="360"/>
      <c r="F182" s="281"/>
      <c r="G182" s="281"/>
      <c r="H182" s="281"/>
      <c r="I182" s="360" t="s">
        <v>322</v>
      </c>
      <c r="J182" s="354"/>
      <c r="K182" s="361"/>
      <c r="L182" s="361">
        <v>8.1</v>
      </c>
      <c r="M182" s="354" t="s">
        <v>94</v>
      </c>
    </row>
    <row r="183" spans="1:13" x14ac:dyDescent="0.25">
      <c r="A183" s="356"/>
      <c r="B183" s="358"/>
      <c r="C183" s="284" t="s">
        <v>387</v>
      </c>
      <c r="D183" s="359"/>
      <c r="E183" s="360"/>
      <c r="F183" s="44">
        <v>3.9</v>
      </c>
      <c r="G183" s="325">
        <v>4.2</v>
      </c>
      <c r="H183" s="284"/>
      <c r="I183" s="360"/>
      <c r="J183" s="354"/>
      <c r="K183" s="361"/>
      <c r="L183" s="361"/>
      <c r="M183" s="354"/>
    </row>
    <row r="184" spans="1:13" ht="15" customHeight="1" x14ac:dyDescent="0.25">
      <c r="A184" s="355">
        <v>88</v>
      </c>
      <c r="B184" s="363" t="s">
        <v>25</v>
      </c>
      <c r="C184" s="8" t="s">
        <v>23</v>
      </c>
      <c r="D184" s="359">
        <v>5.6</v>
      </c>
      <c r="E184" s="360"/>
      <c r="F184" s="41"/>
      <c r="G184" s="42"/>
      <c r="H184" s="42"/>
      <c r="I184" s="360" t="s">
        <v>322</v>
      </c>
      <c r="J184" s="354"/>
      <c r="K184" s="361"/>
      <c r="L184" s="361">
        <v>5.6</v>
      </c>
      <c r="M184" s="354" t="s">
        <v>94</v>
      </c>
    </row>
    <row r="185" spans="1:13" x14ac:dyDescent="0.25">
      <c r="A185" s="356"/>
      <c r="B185" s="363"/>
      <c r="C185" s="284" t="s">
        <v>90</v>
      </c>
      <c r="D185" s="359"/>
      <c r="E185" s="364"/>
      <c r="F185" s="325">
        <v>1.8</v>
      </c>
      <c r="G185" s="44">
        <v>3.8</v>
      </c>
      <c r="H185" s="44"/>
      <c r="I185" s="360"/>
      <c r="J185" s="365"/>
      <c r="K185" s="362"/>
      <c r="L185" s="362"/>
      <c r="M185" s="354"/>
    </row>
    <row r="186" spans="1:13" ht="15" customHeight="1" x14ac:dyDescent="0.25">
      <c r="A186" s="355">
        <v>89</v>
      </c>
      <c r="B186" s="363" t="s">
        <v>391</v>
      </c>
      <c r="C186" s="8" t="s">
        <v>392</v>
      </c>
      <c r="D186" s="359">
        <v>2.7</v>
      </c>
      <c r="E186" s="360"/>
      <c r="F186" s="41"/>
      <c r="G186" s="42"/>
      <c r="H186" s="42"/>
      <c r="I186" s="360" t="s">
        <v>322</v>
      </c>
      <c r="J186" s="354"/>
      <c r="K186" s="361"/>
      <c r="L186" s="361">
        <v>2.7</v>
      </c>
      <c r="M186" s="354" t="s">
        <v>94</v>
      </c>
    </row>
    <row r="187" spans="1:13" x14ac:dyDescent="0.25">
      <c r="A187" s="356"/>
      <c r="B187" s="363"/>
      <c r="C187" s="284" t="s">
        <v>393</v>
      </c>
      <c r="D187" s="359"/>
      <c r="E187" s="364"/>
      <c r="F187" s="325">
        <v>1.7</v>
      </c>
      <c r="G187" s="44">
        <v>1</v>
      </c>
      <c r="H187" s="44"/>
      <c r="I187" s="360"/>
      <c r="J187" s="365"/>
      <c r="K187" s="362"/>
      <c r="L187" s="362"/>
      <c r="M187" s="354"/>
    </row>
    <row r="188" spans="1:13" x14ac:dyDescent="0.25">
      <c r="A188" s="355">
        <v>90</v>
      </c>
      <c r="B188" s="363" t="s">
        <v>20</v>
      </c>
      <c r="C188" s="8" t="s">
        <v>323</v>
      </c>
      <c r="D188" s="359">
        <v>40.200000000000003</v>
      </c>
      <c r="E188" s="360"/>
      <c r="F188" s="281"/>
      <c r="G188" s="281"/>
      <c r="H188" s="281"/>
      <c r="I188" s="354" t="s">
        <v>346</v>
      </c>
      <c r="J188" s="354"/>
      <c r="K188" s="361"/>
      <c r="L188" s="361">
        <v>40.200000000000003</v>
      </c>
      <c r="M188" s="354" t="s">
        <v>94</v>
      </c>
    </row>
    <row r="189" spans="1:13" x14ac:dyDescent="0.25">
      <c r="A189" s="356"/>
      <c r="B189" s="363"/>
      <c r="C189" s="284" t="s">
        <v>384</v>
      </c>
      <c r="D189" s="359"/>
      <c r="E189" s="360"/>
      <c r="F189" s="325">
        <v>21.9</v>
      </c>
      <c r="G189" s="325">
        <v>18.3</v>
      </c>
      <c r="H189" s="325"/>
      <c r="I189" s="354"/>
      <c r="J189" s="354"/>
      <c r="K189" s="361"/>
      <c r="L189" s="361"/>
      <c r="M189" s="354"/>
    </row>
    <row r="190" spans="1:13" x14ac:dyDescent="0.25">
      <c r="A190" s="355">
        <v>91</v>
      </c>
      <c r="B190" s="363" t="s">
        <v>22</v>
      </c>
      <c r="C190" s="8" t="s">
        <v>84</v>
      </c>
      <c r="D190" s="359">
        <v>2.9</v>
      </c>
      <c r="E190" s="360"/>
      <c r="F190" s="281"/>
      <c r="G190" s="281"/>
      <c r="H190" s="281"/>
      <c r="I190" s="354" t="s">
        <v>346</v>
      </c>
      <c r="J190" s="354"/>
      <c r="K190" s="361"/>
      <c r="L190" s="361">
        <v>2.9</v>
      </c>
      <c r="M190" s="354" t="s">
        <v>94</v>
      </c>
    </row>
    <row r="191" spans="1:13" x14ac:dyDescent="0.25">
      <c r="A191" s="356"/>
      <c r="B191" s="363"/>
      <c r="C191" s="284" t="s">
        <v>385</v>
      </c>
      <c r="D191" s="359"/>
      <c r="E191" s="360"/>
      <c r="F191" s="325">
        <v>1</v>
      </c>
      <c r="G191" s="325">
        <v>1.9</v>
      </c>
      <c r="H191" s="284"/>
      <c r="I191" s="354"/>
      <c r="J191" s="354"/>
      <c r="K191" s="361"/>
      <c r="L191" s="361"/>
      <c r="M191" s="354"/>
    </row>
    <row r="192" spans="1:13" x14ac:dyDescent="0.25">
      <c r="A192" s="355">
        <v>92</v>
      </c>
      <c r="B192" s="363" t="s">
        <v>28</v>
      </c>
      <c r="C192" s="8" t="s">
        <v>96</v>
      </c>
      <c r="D192" s="371">
        <v>5.0999999999999996</v>
      </c>
      <c r="E192" s="51"/>
      <c r="F192" s="42"/>
      <c r="G192" s="42"/>
      <c r="H192" s="41"/>
      <c r="I192" s="354" t="s">
        <v>346</v>
      </c>
      <c r="J192" s="365"/>
      <c r="K192" s="362"/>
      <c r="L192" s="362">
        <v>5.0999999999999996</v>
      </c>
      <c r="M192" s="354" t="s">
        <v>94</v>
      </c>
    </row>
    <row r="193" spans="1:13" x14ac:dyDescent="0.25">
      <c r="A193" s="356"/>
      <c r="B193" s="363"/>
      <c r="C193" s="284" t="s">
        <v>61</v>
      </c>
      <c r="D193" s="371"/>
      <c r="E193" s="52"/>
      <c r="F193" s="44"/>
      <c r="G193" s="44"/>
      <c r="H193" s="44">
        <v>5.0999999999999996</v>
      </c>
      <c r="I193" s="354"/>
      <c r="J193" s="368"/>
      <c r="K193" s="372"/>
      <c r="L193" s="372"/>
      <c r="M193" s="354"/>
    </row>
    <row r="194" spans="1:13" x14ac:dyDescent="0.25">
      <c r="A194" s="355">
        <v>93</v>
      </c>
      <c r="B194" s="386" t="s">
        <v>33</v>
      </c>
      <c r="C194" s="8" t="s">
        <v>388</v>
      </c>
      <c r="D194" s="371">
        <v>3.9</v>
      </c>
      <c r="E194" s="281"/>
      <c r="F194" s="41"/>
      <c r="G194" s="41"/>
      <c r="H194" s="41"/>
      <c r="I194" s="354" t="s">
        <v>346</v>
      </c>
      <c r="J194" s="365"/>
      <c r="K194" s="362"/>
      <c r="L194" s="359">
        <v>3.9</v>
      </c>
      <c r="M194" s="354" t="s">
        <v>94</v>
      </c>
    </row>
    <row r="195" spans="1:13" x14ac:dyDescent="0.25">
      <c r="A195" s="356"/>
      <c r="B195" s="387"/>
      <c r="C195" s="284" t="s">
        <v>389</v>
      </c>
      <c r="D195" s="371"/>
      <c r="E195" s="284"/>
      <c r="F195" s="44">
        <v>1.9</v>
      </c>
      <c r="G195" s="44">
        <v>2</v>
      </c>
      <c r="H195" s="44"/>
      <c r="I195" s="354"/>
      <c r="J195" s="368"/>
      <c r="K195" s="372"/>
      <c r="L195" s="359"/>
      <c r="M195" s="354"/>
    </row>
    <row r="196" spans="1:13" x14ac:dyDescent="0.25">
      <c r="A196" s="275">
        <v>94</v>
      </c>
      <c r="B196" s="292" t="s">
        <v>398</v>
      </c>
      <c r="C196" s="284" t="s">
        <v>53</v>
      </c>
      <c r="D196" s="288">
        <v>3.5</v>
      </c>
      <c r="E196" s="284"/>
      <c r="F196" s="44">
        <v>3</v>
      </c>
      <c r="G196" s="44">
        <v>0.5</v>
      </c>
      <c r="H196" s="44"/>
      <c r="I196" s="274" t="s">
        <v>346</v>
      </c>
      <c r="J196" s="285"/>
      <c r="K196" s="289"/>
      <c r="L196" s="277">
        <v>3.5</v>
      </c>
      <c r="M196" s="274"/>
    </row>
    <row r="197" spans="1:13" ht="60" x14ac:dyDescent="0.25">
      <c r="A197" s="283">
        <v>95</v>
      </c>
      <c r="B197" s="316" t="s">
        <v>35</v>
      </c>
      <c r="C197" s="285" t="s">
        <v>390</v>
      </c>
      <c r="D197" s="279">
        <v>1.5</v>
      </c>
      <c r="E197" s="285"/>
      <c r="F197" s="313">
        <v>0.5</v>
      </c>
      <c r="G197" s="313">
        <v>1</v>
      </c>
      <c r="H197" s="313"/>
      <c r="I197" s="274" t="s">
        <v>346</v>
      </c>
      <c r="J197" s="285"/>
      <c r="K197" s="289"/>
      <c r="L197" s="279">
        <v>1.5</v>
      </c>
      <c r="M197" s="274" t="s">
        <v>94</v>
      </c>
    </row>
    <row r="198" spans="1:13" ht="45" x14ac:dyDescent="0.25">
      <c r="A198" s="283">
        <v>96</v>
      </c>
      <c r="B198" s="316" t="s">
        <v>37</v>
      </c>
      <c r="C198" s="274" t="s">
        <v>97</v>
      </c>
      <c r="D198" s="279">
        <v>6</v>
      </c>
      <c r="E198" s="278"/>
      <c r="F198" s="31"/>
      <c r="G198" s="30">
        <v>6</v>
      </c>
      <c r="H198" s="31"/>
      <c r="I198" s="274" t="s">
        <v>346</v>
      </c>
      <c r="J198" s="274"/>
      <c r="K198" s="279"/>
      <c r="L198" s="279">
        <v>6</v>
      </c>
      <c r="M198" s="274" t="s">
        <v>94</v>
      </c>
    </row>
    <row r="199" spans="1:13" ht="15.75" x14ac:dyDescent="0.25">
      <c r="A199" s="67"/>
      <c r="B199" s="36" t="s">
        <v>98</v>
      </c>
      <c r="C199" s="37"/>
      <c r="D199" s="40">
        <f>SUM(D174:D198)</f>
        <v>176.29999999999998</v>
      </c>
      <c r="E199" s="40">
        <f t="shared" ref="E199:H199" si="8">SUM(E174:E198)</f>
        <v>0</v>
      </c>
      <c r="F199" s="40">
        <f t="shared" si="8"/>
        <v>51.79999999999999</v>
      </c>
      <c r="G199" s="40">
        <f t="shared" si="8"/>
        <v>119.39999999999999</v>
      </c>
      <c r="H199" s="40">
        <f t="shared" si="8"/>
        <v>5.0999999999999996</v>
      </c>
      <c r="I199" s="40">
        <f t="shared" ref="I199:K199" si="9">SUM(I188:I198)</f>
        <v>0</v>
      </c>
      <c r="J199" s="40">
        <f t="shared" si="9"/>
        <v>0</v>
      </c>
      <c r="K199" s="40">
        <f t="shared" si="9"/>
        <v>0</v>
      </c>
      <c r="L199" s="40">
        <f>SUM(L174:L198)</f>
        <v>176.29999999999998</v>
      </c>
      <c r="M199" s="37"/>
    </row>
    <row r="200" spans="1:13" ht="18.75" x14ac:dyDescent="0.25">
      <c r="A200" s="374" t="s">
        <v>99</v>
      </c>
      <c r="B200" s="375"/>
      <c r="C200" s="375"/>
      <c r="D200" s="375"/>
      <c r="E200" s="375"/>
      <c r="F200" s="375"/>
      <c r="G200" s="375"/>
      <c r="H200" s="375"/>
      <c r="I200" s="375"/>
      <c r="J200" s="375"/>
      <c r="K200" s="375"/>
      <c r="L200" s="375"/>
      <c r="M200" s="376"/>
    </row>
    <row r="201" spans="1:13" x14ac:dyDescent="0.25">
      <c r="A201" s="433">
        <v>97</v>
      </c>
      <c r="B201" s="357" t="s">
        <v>18</v>
      </c>
      <c r="C201" s="8" t="s">
        <v>74</v>
      </c>
      <c r="D201" s="359">
        <v>2.7</v>
      </c>
      <c r="E201" s="281"/>
      <c r="F201" s="452">
        <v>2.7</v>
      </c>
      <c r="G201" s="281"/>
      <c r="H201" s="281"/>
      <c r="I201" s="354" t="s">
        <v>346</v>
      </c>
      <c r="J201" s="354"/>
      <c r="K201" s="361"/>
      <c r="L201" s="361">
        <v>2.7</v>
      </c>
      <c r="M201" s="354" t="s">
        <v>99</v>
      </c>
    </row>
    <row r="202" spans="1:13" x14ac:dyDescent="0.25">
      <c r="A202" s="433"/>
      <c r="B202" s="358"/>
      <c r="C202" s="284" t="s">
        <v>399</v>
      </c>
      <c r="D202" s="359"/>
      <c r="E202" s="284"/>
      <c r="F202" s="451"/>
      <c r="G202" s="325"/>
      <c r="H202" s="284"/>
      <c r="I202" s="354"/>
      <c r="J202" s="354"/>
      <c r="K202" s="361"/>
      <c r="L202" s="361"/>
      <c r="M202" s="354"/>
    </row>
    <row r="203" spans="1:13" x14ac:dyDescent="0.25">
      <c r="A203" s="433">
        <v>98</v>
      </c>
      <c r="B203" s="357" t="s">
        <v>19</v>
      </c>
      <c r="C203" s="8" t="s">
        <v>53</v>
      </c>
      <c r="D203" s="359">
        <v>11.8</v>
      </c>
      <c r="E203" s="281"/>
      <c r="F203" s="362">
        <v>11.8</v>
      </c>
      <c r="G203" s="281"/>
      <c r="H203" s="281"/>
      <c r="I203" s="354" t="s">
        <v>346</v>
      </c>
      <c r="J203" s="354"/>
      <c r="K203" s="361"/>
      <c r="L203" s="361">
        <v>11.8</v>
      </c>
      <c r="M203" s="354" t="s">
        <v>99</v>
      </c>
    </row>
    <row r="204" spans="1:13" x14ac:dyDescent="0.25">
      <c r="A204" s="433"/>
      <c r="B204" s="358"/>
      <c r="C204" s="284" t="s">
        <v>400</v>
      </c>
      <c r="D204" s="359"/>
      <c r="E204" s="284"/>
      <c r="F204" s="450"/>
      <c r="G204" s="48"/>
      <c r="H204" s="284"/>
      <c r="I204" s="354"/>
      <c r="J204" s="354"/>
      <c r="K204" s="361"/>
      <c r="L204" s="361"/>
      <c r="M204" s="354"/>
    </row>
    <row r="205" spans="1:13" x14ac:dyDescent="0.25">
      <c r="A205" s="433">
        <v>99</v>
      </c>
      <c r="B205" s="363" t="s">
        <v>20</v>
      </c>
      <c r="C205" s="8" t="s">
        <v>100</v>
      </c>
      <c r="D205" s="359">
        <v>48.5</v>
      </c>
      <c r="E205" s="281"/>
      <c r="F205" s="452">
        <v>23.8</v>
      </c>
      <c r="G205" s="281"/>
      <c r="H205" s="281"/>
      <c r="I205" s="354" t="s">
        <v>346</v>
      </c>
      <c r="J205" s="286"/>
      <c r="K205" s="361"/>
      <c r="L205" s="361">
        <v>48.5</v>
      </c>
      <c r="M205" s="354" t="s">
        <v>99</v>
      </c>
    </row>
    <row r="206" spans="1:13" x14ac:dyDescent="0.25">
      <c r="A206" s="433"/>
      <c r="B206" s="363"/>
      <c r="C206" s="284" t="s">
        <v>401</v>
      </c>
      <c r="D206" s="359"/>
      <c r="E206" s="284"/>
      <c r="F206" s="451"/>
      <c r="G206" s="325">
        <v>24.7</v>
      </c>
      <c r="H206" s="284"/>
      <c r="I206" s="354"/>
      <c r="J206" s="287"/>
      <c r="K206" s="361"/>
      <c r="L206" s="361"/>
      <c r="M206" s="354"/>
    </row>
    <row r="207" spans="1:13" x14ac:dyDescent="0.25">
      <c r="A207" s="433">
        <v>100</v>
      </c>
      <c r="B207" s="363" t="s">
        <v>22</v>
      </c>
      <c r="C207" s="8" t="s">
        <v>60</v>
      </c>
      <c r="D207" s="359">
        <v>11</v>
      </c>
      <c r="E207" s="281"/>
      <c r="F207" s="452">
        <v>7</v>
      </c>
      <c r="G207" s="281"/>
      <c r="H207" s="281"/>
      <c r="I207" s="354" t="s">
        <v>346</v>
      </c>
      <c r="J207" s="354"/>
      <c r="K207" s="361"/>
      <c r="L207" s="361">
        <v>11</v>
      </c>
      <c r="M207" s="354" t="s">
        <v>99</v>
      </c>
    </row>
    <row r="208" spans="1:13" x14ac:dyDescent="0.25">
      <c r="A208" s="433"/>
      <c r="B208" s="363"/>
      <c r="C208" s="284" t="s">
        <v>402</v>
      </c>
      <c r="D208" s="359"/>
      <c r="E208" s="284"/>
      <c r="F208" s="451"/>
      <c r="G208" s="325">
        <v>4</v>
      </c>
      <c r="H208" s="284"/>
      <c r="I208" s="354"/>
      <c r="J208" s="354"/>
      <c r="K208" s="361"/>
      <c r="L208" s="361"/>
      <c r="M208" s="354"/>
    </row>
    <row r="209" spans="1:13" x14ac:dyDescent="0.25">
      <c r="A209" s="433">
        <v>101</v>
      </c>
      <c r="B209" s="363" t="s">
        <v>25</v>
      </c>
      <c r="C209" s="60" t="s">
        <v>403</v>
      </c>
      <c r="D209" s="359">
        <v>14.6</v>
      </c>
      <c r="E209" s="281"/>
      <c r="F209" s="382">
        <v>9.4</v>
      </c>
      <c r="G209" s="402">
        <v>5.2</v>
      </c>
      <c r="H209" s="402"/>
      <c r="I209" s="354" t="s">
        <v>346</v>
      </c>
      <c r="J209" s="354"/>
      <c r="K209" s="361"/>
      <c r="L209" s="361">
        <v>14.6</v>
      </c>
      <c r="M209" s="354" t="s">
        <v>99</v>
      </c>
    </row>
    <row r="210" spans="1:13" x14ac:dyDescent="0.25">
      <c r="A210" s="433"/>
      <c r="B210" s="363"/>
      <c r="C210" s="284" t="s">
        <v>389</v>
      </c>
      <c r="D210" s="359"/>
      <c r="E210" s="284"/>
      <c r="F210" s="451"/>
      <c r="G210" s="450"/>
      <c r="H210" s="450"/>
      <c r="I210" s="354"/>
      <c r="J210" s="365"/>
      <c r="K210" s="362"/>
      <c r="L210" s="362"/>
      <c r="M210" s="354"/>
    </row>
    <row r="211" spans="1:13" x14ac:dyDescent="0.25">
      <c r="A211" s="433">
        <v>102</v>
      </c>
      <c r="B211" s="357" t="s">
        <v>33</v>
      </c>
      <c r="C211" s="8" t="s">
        <v>404</v>
      </c>
      <c r="D211" s="371">
        <v>10.41</v>
      </c>
      <c r="E211" s="281"/>
      <c r="F211" s="41"/>
      <c r="G211" s="402">
        <v>5.2</v>
      </c>
      <c r="H211" s="42"/>
      <c r="I211" s="354" t="s">
        <v>346</v>
      </c>
      <c r="J211" s="282"/>
      <c r="K211" s="280"/>
      <c r="L211" s="359">
        <v>10.41</v>
      </c>
      <c r="M211" s="354" t="s">
        <v>99</v>
      </c>
    </row>
    <row r="212" spans="1:13" x14ac:dyDescent="0.25">
      <c r="A212" s="433"/>
      <c r="B212" s="358"/>
      <c r="C212" s="284" t="s">
        <v>405</v>
      </c>
      <c r="D212" s="371"/>
      <c r="E212" s="284"/>
      <c r="F212" s="325">
        <v>5.21</v>
      </c>
      <c r="G212" s="450"/>
      <c r="H212" s="44"/>
      <c r="I212" s="354"/>
      <c r="J212" s="285"/>
      <c r="K212" s="289"/>
      <c r="L212" s="359"/>
      <c r="M212" s="354"/>
    </row>
    <row r="213" spans="1:13" ht="60" x14ac:dyDescent="0.25">
      <c r="A213" s="312">
        <v>103</v>
      </c>
      <c r="B213" s="319" t="s">
        <v>35</v>
      </c>
      <c r="C213" s="285" t="s">
        <v>102</v>
      </c>
      <c r="D213" s="279">
        <v>5</v>
      </c>
      <c r="E213" s="289"/>
      <c r="F213" s="313"/>
      <c r="G213" s="313"/>
      <c r="H213" s="313">
        <v>5</v>
      </c>
      <c r="I213" s="274" t="s">
        <v>346</v>
      </c>
      <c r="J213" s="285"/>
      <c r="K213" s="289"/>
      <c r="L213" s="279">
        <v>5</v>
      </c>
      <c r="M213" s="274" t="s">
        <v>99</v>
      </c>
    </row>
    <row r="214" spans="1:13" ht="30" x14ac:dyDescent="0.25">
      <c r="A214" s="283">
        <v>104</v>
      </c>
      <c r="B214" s="316" t="s">
        <v>37</v>
      </c>
      <c r="C214" s="274" t="s">
        <v>103</v>
      </c>
      <c r="D214" s="279">
        <v>13</v>
      </c>
      <c r="E214" s="274"/>
      <c r="F214" s="313"/>
      <c r="G214" s="313">
        <v>13</v>
      </c>
      <c r="H214" s="31"/>
      <c r="I214" s="274" t="s">
        <v>346</v>
      </c>
      <c r="J214" s="274"/>
      <c r="K214" s="279"/>
      <c r="L214" s="279">
        <v>13</v>
      </c>
      <c r="M214" s="274" t="s">
        <v>99</v>
      </c>
    </row>
    <row r="215" spans="1:13" ht="15.75" x14ac:dyDescent="0.25">
      <c r="A215" s="45"/>
      <c r="B215" s="36" t="s">
        <v>104</v>
      </c>
      <c r="C215" s="37"/>
      <c r="D215" s="38">
        <f t="shared" ref="D215:L215" si="10">SUM(D201:D214)</f>
        <v>117.00999999999999</v>
      </c>
      <c r="E215" s="38">
        <f t="shared" si="10"/>
        <v>0</v>
      </c>
      <c r="F215" s="38">
        <f t="shared" si="10"/>
        <v>59.91</v>
      </c>
      <c r="G215" s="38">
        <f t="shared" si="10"/>
        <v>52.1</v>
      </c>
      <c r="H215" s="230">
        <f t="shared" si="10"/>
        <v>5</v>
      </c>
      <c r="I215" s="38">
        <f t="shared" si="10"/>
        <v>0</v>
      </c>
      <c r="J215" s="38">
        <f t="shared" si="10"/>
        <v>0</v>
      </c>
      <c r="K215" s="38">
        <f t="shared" si="10"/>
        <v>0</v>
      </c>
      <c r="L215" s="38">
        <f t="shared" si="10"/>
        <v>117.00999999999999</v>
      </c>
      <c r="M215" s="37"/>
    </row>
    <row r="216" spans="1:13" ht="18.75" x14ac:dyDescent="0.25">
      <c r="A216" s="447" t="s">
        <v>105</v>
      </c>
      <c r="B216" s="448"/>
      <c r="C216" s="448"/>
      <c r="D216" s="448"/>
      <c r="E216" s="448"/>
      <c r="F216" s="448"/>
      <c r="G216" s="448"/>
      <c r="H216" s="448"/>
      <c r="I216" s="448"/>
      <c r="J216" s="448"/>
      <c r="K216" s="448"/>
      <c r="L216" s="448"/>
      <c r="M216" s="449"/>
    </row>
    <row r="217" spans="1:13" ht="15" customHeight="1" x14ac:dyDescent="0.25">
      <c r="A217" s="441">
        <v>105</v>
      </c>
      <c r="B217" s="445" t="s">
        <v>18</v>
      </c>
      <c r="C217" s="8" t="s">
        <v>44</v>
      </c>
      <c r="D217" s="443">
        <v>7.1</v>
      </c>
      <c r="E217" s="364"/>
      <c r="F217" s="281"/>
      <c r="G217" s="281"/>
      <c r="H217" s="281"/>
      <c r="I217" s="365" t="s">
        <v>369</v>
      </c>
      <c r="J217" s="365"/>
      <c r="K217" s="362"/>
      <c r="L217" s="362">
        <v>7.1</v>
      </c>
      <c r="M217" s="365" t="s">
        <v>105</v>
      </c>
    </row>
    <row r="218" spans="1:13" x14ac:dyDescent="0.25">
      <c r="A218" s="442"/>
      <c r="B218" s="446"/>
      <c r="C218" s="284" t="s">
        <v>588</v>
      </c>
      <c r="D218" s="444"/>
      <c r="E218" s="367"/>
      <c r="F218" s="325">
        <v>3.3</v>
      </c>
      <c r="G218" s="325">
        <v>3.3</v>
      </c>
      <c r="H218" s="284">
        <v>0.5</v>
      </c>
      <c r="I218" s="368"/>
      <c r="J218" s="368"/>
      <c r="K218" s="372"/>
      <c r="L218" s="372"/>
      <c r="M218" s="368"/>
    </row>
    <row r="219" spans="1:13" ht="15" customHeight="1" x14ac:dyDescent="0.25">
      <c r="A219" s="441">
        <v>106</v>
      </c>
      <c r="B219" s="445" t="s">
        <v>19</v>
      </c>
      <c r="C219" s="8" t="s">
        <v>26</v>
      </c>
      <c r="D219" s="443">
        <v>7.9</v>
      </c>
      <c r="E219" s="364"/>
      <c r="F219" s="281"/>
      <c r="G219" s="281"/>
      <c r="H219" s="281"/>
      <c r="I219" s="365" t="s">
        <v>369</v>
      </c>
      <c r="J219" s="365"/>
      <c r="K219" s="362"/>
      <c r="L219" s="362">
        <v>7.9</v>
      </c>
      <c r="M219" s="365" t="s">
        <v>105</v>
      </c>
    </row>
    <row r="220" spans="1:13" x14ac:dyDescent="0.25">
      <c r="A220" s="442"/>
      <c r="B220" s="446"/>
      <c r="C220" s="284" t="s">
        <v>589</v>
      </c>
      <c r="D220" s="444"/>
      <c r="E220" s="367"/>
      <c r="F220" s="284">
        <v>3.95</v>
      </c>
      <c r="G220" s="325">
        <v>3.95</v>
      </c>
      <c r="H220" s="325"/>
      <c r="I220" s="368"/>
      <c r="J220" s="368"/>
      <c r="K220" s="372"/>
      <c r="L220" s="372"/>
      <c r="M220" s="368"/>
    </row>
    <row r="221" spans="1:13" x14ac:dyDescent="0.25">
      <c r="A221" s="441">
        <v>107</v>
      </c>
      <c r="B221" s="369" t="s">
        <v>20</v>
      </c>
      <c r="C221" s="8" t="s">
        <v>57</v>
      </c>
      <c r="D221" s="443">
        <v>4.8</v>
      </c>
      <c r="E221" s="364"/>
      <c r="F221" s="281"/>
      <c r="G221" s="281"/>
      <c r="H221" s="281"/>
      <c r="I221" s="365" t="s">
        <v>369</v>
      </c>
      <c r="J221" s="365"/>
      <c r="K221" s="362"/>
      <c r="L221" s="362">
        <v>4.8</v>
      </c>
      <c r="M221" s="365" t="s">
        <v>105</v>
      </c>
    </row>
    <row r="222" spans="1:13" x14ac:dyDescent="0.25">
      <c r="A222" s="442"/>
      <c r="B222" s="370"/>
      <c r="C222" s="284" t="s">
        <v>590</v>
      </c>
      <c r="D222" s="444"/>
      <c r="E222" s="367"/>
      <c r="F222" s="325">
        <v>2</v>
      </c>
      <c r="G222" s="284">
        <v>2.8</v>
      </c>
      <c r="H222" s="284"/>
      <c r="I222" s="368"/>
      <c r="J222" s="368"/>
      <c r="K222" s="372"/>
      <c r="L222" s="372"/>
      <c r="M222" s="368"/>
    </row>
    <row r="223" spans="1:13" x14ac:dyDescent="0.25">
      <c r="A223" s="441">
        <v>108</v>
      </c>
      <c r="B223" s="369" t="s">
        <v>22</v>
      </c>
      <c r="C223" s="8" t="s">
        <v>50</v>
      </c>
      <c r="D223" s="443">
        <v>3.7</v>
      </c>
      <c r="E223" s="364"/>
      <c r="F223" s="281"/>
      <c r="G223" s="281"/>
      <c r="H223" s="281"/>
      <c r="I223" s="365" t="s">
        <v>346</v>
      </c>
      <c r="J223" s="365"/>
      <c r="K223" s="362"/>
      <c r="L223" s="362">
        <v>3.7</v>
      </c>
      <c r="M223" s="365" t="s">
        <v>105</v>
      </c>
    </row>
    <row r="224" spans="1:13" x14ac:dyDescent="0.25">
      <c r="A224" s="442"/>
      <c r="B224" s="370"/>
      <c r="C224" s="284" t="s">
        <v>591</v>
      </c>
      <c r="D224" s="444"/>
      <c r="E224" s="367"/>
      <c r="F224" s="284">
        <v>1.5</v>
      </c>
      <c r="G224" s="284">
        <v>2.2000000000000002</v>
      </c>
      <c r="H224" s="284"/>
      <c r="I224" s="368"/>
      <c r="J224" s="368"/>
      <c r="K224" s="372"/>
      <c r="L224" s="372"/>
      <c r="M224" s="368"/>
    </row>
    <row r="225" spans="1:13" x14ac:dyDescent="0.25">
      <c r="A225" s="441">
        <v>109</v>
      </c>
      <c r="B225" s="369" t="s">
        <v>25</v>
      </c>
      <c r="C225" s="8" t="s">
        <v>50</v>
      </c>
      <c r="D225" s="443">
        <v>2.8</v>
      </c>
      <c r="E225" s="364"/>
      <c r="F225" s="41"/>
      <c r="G225" s="41"/>
      <c r="H225" s="41"/>
      <c r="I225" s="365" t="s">
        <v>379</v>
      </c>
      <c r="J225" s="365"/>
      <c r="K225" s="362"/>
      <c r="L225" s="362">
        <v>2.8</v>
      </c>
      <c r="M225" s="365" t="s">
        <v>105</v>
      </c>
    </row>
    <row r="226" spans="1:13" x14ac:dyDescent="0.25">
      <c r="A226" s="442"/>
      <c r="B226" s="370"/>
      <c r="C226" s="284" t="s">
        <v>87</v>
      </c>
      <c r="D226" s="444"/>
      <c r="E226" s="367"/>
      <c r="F226" s="325">
        <v>1.4</v>
      </c>
      <c r="G226" s="44">
        <v>1.4</v>
      </c>
      <c r="H226" s="44"/>
      <c r="I226" s="368"/>
      <c r="J226" s="368"/>
      <c r="K226" s="372"/>
      <c r="L226" s="372"/>
      <c r="M226" s="368"/>
    </row>
    <row r="227" spans="1:13" ht="15" customHeight="1" x14ac:dyDescent="0.25">
      <c r="A227" s="441">
        <v>110</v>
      </c>
      <c r="B227" s="369" t="s">
        <v>30</v>
      </c>
      <c r="C227" s="8" t="s">
        <v>592</v>
      </c>
      <c r="D227" s="443">
        <v>1.5</v>
      </c>
      <c r="E227" s="281"/>
      <c r="F227" s="41"/>
      <c r="G227" s="41"/>
      <c r="H227" s="41"/>
      <c r="I227" s="365" t="s">
        <v>346</v>
      </c>
      <c r="J227" s="282"/>
      <c r="K227" s="362"/>
      <c r="L227" s="362">
        <v>1.5</v>
      </c>
      <c r="M227" s="365" t="s">
        <v>105</v>
      </c>
    </row>
    <row r="228" spans="1:13" x14ac:dyDescent="0.25">
      <c r="A228" s="442"/>
      <c r="B228" s="370"/>
      <c r="C228" s="284" t="s">
        <v>593</v>
      </c>
      <c r="D228" s="444"/>
      <c r="E228" s="284"/>
      <c r="F228" s="44"/>
      <c r="G228" s="44">
        <v>1.5</v>
      </c>
      <c r="H228" s="44"/>
      <c r="I228" s="368"/>
      <c r="J228" s="285"/>
      <c r="K228" s="372"/>
      <c r="L228" s="372"/>
      <c r="M228" s="368"/>
    </row>
    <row r="229" spans="1:13" ht="60" x14ac:dyDescent="0.25">
      <c r="A229" s="312">
        <v>111</v>
      </c>
      <c r="B229" s="319" t="s">
        <v>35</v>
      </c>
      <c r="C229" s="274" t="s">
        <v>594</v>
      </c>
      <c r="D229" s="279">
        <v>1.8</v>
      </c>
      <c r="E229" s="285"/>
      <c r="F229" s="313"/>
      <c r="G229" s="313">
        <v>1.8</v>
      </c>
      <c r="H229" s="31"/>
      <c r="I229" s="274" t="s">
        <v>346</v>
      </c>
      <c r="J229" s="285"/>
      <c r="K229" s="289"/>
      <c r="L229" s="279">
        <v>1.8</v>
      </c>
      <c r="M229" s="274" t="s">
        <v>105</v>
      </c>
    </row>
    <row r="230" spans="1:13" x14ac:dyDescent="0.25">
      <c r="A230" s="283">
        <v>112</v>
      </c>
      <c r="B230" s="316" t="s">
        <v>37</v>
      </c>
      <c r="C230" s="278" t="s">
        <v>109</v>
      </c>
      <c r="D230" s="279">
        <v>6.16</v>
      </c>
      <c r="E230" s="278"/>
      <c r="F230" s="313"/>
      <c r="G230" s="31">
        <v>6.16</v>
      </c>
      <c r="H230" s="31"/>
      <c r="I230" s="274" t="s">
        <v>346</v>
      </c>
      <c r="J230" s="274"/>
      <c r="K230" s="279"/>
      <c r="L230" s="279">
        <v>6.16</v>
      </c>
      <c r="M230" s="274" t="s">
        <v>105</v>
      </c>
    </row>
    <row r="231" spans="1:13" ht="15.75" x14ac:dyDescent="0.25">
      <c r="A231" s="45"/>
      <c r="B231" s="36" t="s">
        <v>110</v>
      </c>
      <c r="C231" s="37"/>
      <c r="D231" s="56">
        <f>SUM(D217:D230)</f>
        <v>35.760000000000005</v>
      </c>
      <c r="E231" s="56">
        <f t="shared" ref="E231:L231" si="11">SUM(E217:E230)</f>
        <v>0</v>
      </c>
      <c r="F231" s="56">
        <f t="shared" si="11"/>
        <v>12.15</v>
      </c>
      <c r="G231" s="56">
        <f t="shared" si="11"/>
        <v>23.11</v>
      </c>
      <c r="H231" s="56">
        <f t="shared" si="11"/>
        <v>0.5</v>
      </c>
      <c r="I231" s="56">
        <f t="shared" si="11"/>
        <v>0</v>
      </c>
      <c r="J231" s="56">
        <f t="shared" si="11"/>
        <v>0</v>
      </c>
      <c r="K231" s="56">
        <f t="shared" si="11"/>
        <v>0</v>
      </c>
      <c r="L231" s="56">
        <f t="shared" si="11"/>
        <v>35.760000000000005</v>
      </c>
      <c r="M231" s="37"/>
    </row>
    <row r="232" spans="1:13" ht="18.75" x14ac:dyDescent="0.25">
      <c r="A232" s="374" t="s">
        <v>406</v>
      </c>
      <c r="B232" s="375"/>
      <c r="C232" s="375"/>
      <c r="D232" s="375"/>
      <c r="E232" s="375"/>
      <c r="F232" s="375"/>
      <c r="G232" s="375"/>
      <c r="H232" s="375"/>
      <c r="I232" s="375"/>
      <c r="J232" s="375"/>
      <c r="K232" s="375"/>
      <c r="L232" s="375"/>
      <c r="M232" s="376"/>
    </row>
    <row r="233" spans="1:13" x14ac:dyDescent="0.25">
      <c r="A233" s="433">
        <v>113</v>
      </c>
      <c r="B233" s="357" t="s">
        <v>18</v>
      </c>
      <c r="C233" s="69" t="s">
        <v>53</v>
      </c>
      <c r="D233" s="359">
        <v>9.5</v>
      </c>
      <c r="E233" s="281"/>
      <c r="F233" s="281"/>
      <c r="G233" s="281"/>
      <c r="H233" s="281"/>
      <c r="I233" s="440" t="s">
        <v>322</v>
      </c>
      <c r="J233" s="440"/>
      <c r="K233" s="361"/>
      <c r="L233" s="361">
        <v>9.5</v>
      </c>
      <c r="M233" s="360" t="s">
        <v>406</v>
      </c>
    </row>
    <row r="234" spans="1:13" x14ac:dyDescent="0.25">
      <c r="A234" s="433"/>
      <c r="B234" s="358"/>
      <c r="C234" s="285" t="s">
        <v>408</v>
      </c>
      <c r="D234" s="359"/>
      <c r="E234" s="284"/>
      <c r="F234" s="289">
        <v>4.5</v>
      </c>
      <c r="G234" s="289">
        <v>5</v>
      </c>
      <c r="H234" s="284"/>
      <c r="I234" s="440"/>
      <c r="J234" s="440"/>
      <c r="K234" s="361"/>
      <c r="L234" s="361"/>
      <c r="M234" s="360"/>
    </row>
    <row r="235" spans="1:13" ht="15" customHeight="1" x14ac:dyDescent="0.25">
      <c r="A235" s="433">
        <v>114</v>
      </c>
      <c r="B235" s="357" t="s">
        <v>19</v>
      </c>
      <c r="C235" s="69" t="s">
        <v>57</v>
      </c>
      <c r="D235" s="359">
        <v>9.6999999999999993</v>
      </c>
      <c r="E235" s="281"/>
      <c r="F235" s="282"/>
      <c r="G235" s="282"/>
      <c r="H235" s="281"/>
      <c r="I235" s="440" t="s">
        <v>322</v>
      </c>
      <c r="J235" s="440"/>
      <c r="K235" s="361"/>
      <c r="L235" s="440">
        <v>9.6999999999999993</v>
      </c>
      <c r="M235" s="360" t="s">
        <v>406</v>
      </c>
    </row>
    <row r="236" spans="1:13" x14ac:dyDescent="0.25">
      <c r="A236" s="433"/>
      <c r="B236" s="358"/>
      <c r="C236" s="285" t="s">
        <v>111</v>
      </c>
      <c r="D236" s="359"/>
      <c r="E236" s="284"/>
      <c r="F236" s="285">
        <v>4.7</v>
      </c>
      <c r="G236" s="285">
        <v>5</v>
      </c>
      <c r="H236" s="284"/>
      <c r="I236" s="440"/>
      <c r="J236" s="440"/>
      <c r="K236" s="361"/>
      <c r="L236" s="440"/>
      <c r="M236" s="360"/>
    </row>
    <row r="237" spans="1:13" ht="15" customHeight="1" x14ac:dyDescent="0.25">
      <c r="A237" s="433">
        <v>115</v>
      </c>
      <c r="B237" s="363" t="s">
        <v>20</v>
      </c>
      <c r="C237" s="69" t="s">
        <v>344</v>
      </c>
      <c r="D237" s="359">
        <v>18.7</v>
      </c>
      <c r="E237" s="281"/>
      <c r="F237" s="282"/>
      <c r="G237" s="282"/>
      <c r="H237" s="281"/>
      <c r="I237" s="440" t="s">
        <v>322</v>
      </c>
      <c r="J237" s="440"/>
      <c r="K237" s="361"/>
      <c r="L237" s="361">
        <v>18.7</v>
      </c>
      <c r="M237" s="360" t="s">
        <v>406</v>
      </c>
    </row>
    <row r="238" spans="1:13" x14ac:dyDescent="0.25">
      <c r="A238" s="433"/>
      <c r="B238" s="363"/>
      <c r="C238" s="285" t="s">
        <v>107</v>
      </c>
      <c r="D238" s="359"/>
      <c r="E238" s="284"/>
      <c r="F238" s="289">
        <v>10.7</v>
      </c>
      <c r="G238" s="289">
        <v>8</v>
      </c>
      <c r="H238" s="284"/>
      <c r="I238" s="440"/>
      <c r="J238" s="440"/>
      <c r="K238" s="361"/>
      <c r="L238" s="361"/>
      <c r="M238" s="360"/>
    </row>
    <row r="239" spans="1:13" ht="15" customHeight="1" x14ac:dyDescent="0.25">
      <c r="A239" s="433">
        <v>116</v>
      </c>
      <c r="B239" s="363" t="s">
        <v>85</v>
      </c>
      <c r="C239" s="69" t="s">
        <v>53</v>
      </c>
      <c r="D239" s="359">
        <v>7.5</v>
      </c>
      <c r="E239" s="281"/>
      <c r="F239" s="282"/>
      <c r="G239" s="282"/>
      <c r="H239" s="281"/>
      <c r="I239" s="440" t="s">
        <v>322</v>
      </c>
      <c r="J239" s="440"/>
      <c r="K239" s="361"/>
      <c r="L239" s="361">
        <v>7.5</v>
      </c>
      <c r="M239" s="360" t="s">
        <v>406</v>
      </c>
    </row>
    <row r="240" spans="1:13" x14ac:dyDescent="0.25">
      <c r="A240" s="433"/>
      <c r="B240" s="363"/>
      <c r="C240" s="285" t="s">
        <v>409</v>
      </c>
      <c r="D240" s="359"/>
      <c r="E240" s="284"/>
      <c r="F240" s="285"/>
      <c r="G240" s="289">
        <v>7.5</v>
      </c>
      <c r="H240" s="284"/>
      <c r="I240" s="440"/>
      <c r="J240" s="440"/>
      <c r="K240" s="361"/>
      <c r="L240" s="361"/>
      <c r="M240" s="360"/>
    </row>
    <row r="241" spans="1:13" ht="15" customHeight="1" x14ac:dyDescent="0.25">
      <c r="A241" s="433">
        <v>117</v>
      </c>
      <c r="B241" s="363" t="s">
        <v>22</v>
      </c>
      <c r="C241" s="69" t="s">
        <v>41</v>
      </c>
      <c r="D241" s="359">
        <v>10.6</v>
      </c>
      <c r="E241" s="281"/>
      <c r="F241" s="282"/>
      <c r="G241" s="282"/>
      <c r="H241" s="281"/>
      <c r="I241" s="440" t="s">
        <v>322</v>
      </c>
      <c r="J241" s="440"/>
      <c r="K241" s="361"/>
      <c r="L241" s="361">
        <v>10.6</v>
      </c>
      <c r="M241" s="360" t="s">
        <v>406</v>
      </c>
    </row>
    <row r="242" spans="1:13" x14ac:dyDescent="0.25">
      <c r="A242" s="433"/>
      <c r="B242" s="363"/>
      <c r="C242" s="285" t="s">
        <v>112</v>
      </c>
      <c r="D242" s="359"/>
      <c r="E242" s="284"/>
      <c r="F242" s="289"/>
      <c r="G242" s="289">
        <v>10.6</v>
      </c>
      <c r="H242" s="284"/>
      <c r="I242" s="440"/>
      <c r="J242" s="440"/>
      <c r="K242" s="361"/>
      <c r="L242" s="361"/>
      <c r="M242" s="360"/>
    </row>
    <row r="243" spans="1:13" ht="15" customHeight="1" x14ac:dyDescent="0.25">
      <c r="A243" s="433">
        <v>118</v>
      </c>
      <c r="B243" s="363" t="s">
        <v>25</v>
      </c>
      <c r="C243" s="69" t="s">
        <v>53</v>
      </c>
      <c r="D243" s="359">
        <v>9.8000000000000007</v>
      </c>
      <c r="E243" s="281"/>
      <c r="F243" s="16"/>
      <c r="G243" s="294"/>
      <c r="H243" s="42"/>
      <c r="I243" s="440" t="s">
        <v>322</v>
      </c>
      <c r="J243" s="440"/>
      <c r="K243" s="361"/>
      <c r="L243" s="361">
        <v>9.8000000000000007</v>
      </c>
      <c r="M243" s="360" t="s">
        <v>406</v>
      </c>
    </row>
    <row r="244" spans="1:13" x14ac:dyDescent="0.25">
      <c r="A244" s="433"/>
      <c r="B244" s="363"/>
      <c r="C244" s="285" t="s">
        <v>59</v>
      </c>
      <c r="D244" s="359"/>
      <c r="E244" s="284"/>
      <c r="F244" s="289">
        <v>2.8</v>
      </c>
      <c r="G244" s="295">
        <v>7</v>
      </c>
      <c r="H244" s="50"/>
      <c r="I244" s="440"/>
      <c r="J244" s="402"/>
      <c r="K244" s="362"/>
      <c r="L244" s="362"/>
      <c r="M244" s="360"/>
    </row>
    <row r="245" spans="1:13" ht="15" customHeight="1" x14ac:dyDescent="0.25">
      <c r="A245" s="433">
        <v>119</v>
      </c>
      <c r="B245" s="363" t="s">
        <v>30</v>
      </c>
      <c r="C245" s="69" t="s">
        <v>62</v>
      </c>
      <c r="D245" s="371">
        <v>4.9000000000000004</v>
      </c>
      <c r="E245" s="281"/>
      <c r="F245" s="294"/>
      <c r="G245" s="16"/>
      <c r="H245" s="42"/>
      <c r="I245" s="440" t="s">
        <v>322</v>
      </c>
      <c r="J245" s="294"/>
      <c r="K245" s="280"/>
      <c r="L245" s="359">
        <v>4.9000000000000004</v>
      </c>
      <c r="M245" s="360" t="s">
        <v>406</v>
      </c>
    </row>
    <row r="246" spans="1:13" x14ac:dyDescent="0.25">
      <c r="A246" s="433"/>
      <c r="B246" s="363"/>
      <c r="C246" s="285" t="s">
        <v>410</v>
      </c>
      <c r="D246" s="371"/>
      <c r="E246" s="284"/>
      <c r="F246" s="295"/>
      <c r="G246" s="295">
        <v>4.9000000000000004</v>
      </c>
      <c r="H246" s="44"/>
      <c r="I246" s="440"/>
      <c r="J246" s="295"/>
      <c r="K246" s="289"/>
      <c r="L246" s="359"/>
      <c r="M246" s="360"/>
    </row>
    <row r="247" spans="1:13" ht="15" customHeight="1" x14ac:dyDescent="0.25">
      <c r="A247" s="433">
        <v>120</v>
      </c>
      <c r="B247" s="357" t="s">
        <v>33</v>
      </c>
      <c r="C247" s="69" t="s">
        <v>411</v>
      </c>
      <c r="D247" s="371">
        <v>8.9</v>
      </c>
      <c r="E247" s="281"/>
      <c r="F247" s="294"/>
      <c r="G247" s="16"/>
      <c r="H247" s="42"/>
      <c r="I247" s="440" t="s">
        <v>322</v>
      </c>
      <c r="J247" s="294"/>
      <c r="K247" s="280"/>
      <c r="L247" s="359">
        <v>8.9</v>
      </c>
      <c r="M247" s="360" t="s">
        <v>406</v>
      </c>
    </row>
    <row r="248" spans="1:13" x14ac:dyDescent="0.25">
      <c r="A248" s="433"/>
      <c r="B248" s="358"/>
      <c r="C248" s="285" t="s">
        <v>102</v>
      </c>
      <c r="D248" s="371"/>
      <c r="E248" s="284"/>
      <c r="F248" s="295"/>
      <c r="G248" s="289">
        <v>8.9</v>
      </c>
      <c r="H248" s="44"/>
      <c r="I248" s="440"/>
      <c r="J248" s="295"/>
      <c r="K248" s="289"/>
      <c r="L248" s="359"/>
      <c r="M248" s="360"/>
    </row>
    <row r="249" spans="1:13" ht="60" x14ac:dyDescent="0.25">
      <c r="A249" s="312">
        <v>121</v>
      </c>
      <c r="B249" s="319" t="s">
        <v>35</v>
      </c>
      <c r="C249" s="285" t="s">
        <v>45</v>
      </c>
      <c r="D249" s="279">
        <v>3.4</v>
      </c>
      <c r="E249" s="285"/>
      <c r="F249" s="313"/>
      <c r="G249" s="313">
        <v>3.4</v>
      </c>
      <c r="H249" s="313"/>
      <c r="I249" s="313" t="s">
        <v>346</v>
      </c>
      <c r="J249" s="295"/>
      <c r="K249" s="289"/>
      <c r="L249" s="279">
        <v>3.4</v>
      </c>
      <c r="M249" s="274" t="s">
        <v>406</v>
      </c>
    </row>
    <row r="250" spans="1:13" ht="45" x14ac:dyDescent="0.25">
      <c r="A250" s="283">
        <v>122</v>
      </c>
      <c r="B250" s="316" t="s">
        <v>37</v>
      </c>
      <c r="C250" s="274" t="s">
        <v>113</v>
      </c>
      <c r="D250" s="279">
        <v>4</v>
      </c>
      <c r="E250" s="278"/>
      <c r="F250" s="31"/>
      <c r="G250" s="313">
        <v>4</v>
      </c>
      <c r="H250" s="31"/>
      <c r="I250" s="313" t="s">
        <v>346</v>
      </c>
      <c r="J250" s="313"/>
      <c r="K250" s="279"/>
      <c r="L250" s="279">
        <v>4</v>
      </c>
      <c r="M250" s="278" t="s">
        <v>406</v>
      </c>
    </row>
    <row r="251" spans="1:13" ht="15.75" x14ac:dyDescent="0.25">
      <c r="A251" s="67"/>
      <c r="B251" s="36" t="s">
        <v>407</v>
      </c>
      <c r="C251" s="37"/>
      <c r="D251" s="40">
        <f>SUM(D233:D250)</f>
        <v>87.000000000000014</v>
      </c>
      <c r="E251" s="38">
        <f t="shared" ref="E251:L251" si="12">SUM(E233:E250)</f>
        <v>0</v>
      </c>
      <c r="F251" s="38">
        <f t="shared" si="12"/>
        <v>22.7</v>
      </c>
      <c r="G251" s="38">
        <f t="shared" si="12"/>
        <v>64.3</v>
      </c>
      <c r="H251" s="38">
        <f t="shared" si="12"/>
        <v>0</v>
      </c>
      <c r="I251" s="38">
        <f t="shared" si="12"/>
        <v>0</v>
      </c>
      <c r="J251" s="38">
        <f t="shared" si="12"/>
        <v>0</v>
      </c>
      <c r="K251" s="38">
        <f t="shared" si="12"/>
        <v>0</v>
      </c>
      <c r="L251" s="40">
        <f t="shared" si="12"/>
        <v>87.000000000000014</v>
      </c>
      <c r="M251" s="37"/>
    </row>
    <row r="252" spans="1:13" ht="18.75" x14ac:dyDescent="0.25">
      <c r="A252" s="374" t="s">
        <v>412</v>
      </c>
      <c r="B252" s="375"/>
      <c r="C252" s="375"/>
      <c r="D252" s="375"/>
      <c r="E252" s="375"/>
      <c r="F252" s="375"/>
      <c r="G252" s="375"/>
      <c r="H252" s="375"/>
      <c r="I252" s="375"/>
      <c r="J252" s="375"/>
      <c r="K252" s="375"/>
      <c r="L252" s="375"/>
      <c r="M252" s="376"/>
    </row>
    <row r="253" spans="1:13" x14ac:dyDescent="0.25">
      <c r="A253" s="433">
        <v>123</v>
      </c>
      <c r="B253" s="357" t="s">
        <v>18</v>
      </c>
      <c r="C253" s="8" t="s">
        <v>114</v>
      </c>
      <c r="D253" s="373">
        <v>14.3</v>
      </c>
      <c r="E253" s="360"/>
      <c r="F253" s="282"/>
      <c r="G253" s="282"/>
      <c r="H253" s="282"/>
      <c r="I253" s="360" t="s">
        <v>322</v>
      </c>
      <c r="J253" s="360"/>
      <c r="K253" s="361"/>
      <c r="L253" s="354">
        <v>14.3</v>
      </c>
      <c r="M253" s="360" t="s">
        <v>414</v>
      </c>
    </row>
    <row r="254" spans="1:13" x14ac:dyDescent="0.25">
      <c r="A254" s="433"/>
      <c r="B254" s="358"/>
      <c r="C254" s="284" t="s">
        <v>415</v>
      </c>
      <c r="D254" s="373"/>
      <c r="E254" s="360"/>
      <c r="F254" s="285">
        <v>8.1999999999999993</v>
      </c>
      <c r="G254" s="285">
        <v>6.1</v>
      </c>
      <c r="H254" s="285"/>
      <c r="I254" s="360"/>
      <c r="J254" s="360"/>
      <c r="K254" s="361"/>
      <c r="L254" s="354"/>
      <c r="M254" s="360"/>
    </row>
    <row r="255" spans="1:13" ht="15" customHeight="1" x14ac:dyDescent="0.25">
      <c r="A255" s="433">
        <v>124</v>
      </c>
      <c r="B255" s="357" t="s">
        <v>19</v>
      </c>
      <c r="C255" s="8" t="s">
        <v>44</v>
      </c>
      <c r="D255" s="373">
        <v>17.8</v>
      </c>
      <c r="E255" s="360"/>
      <c r="F255" s="282"/>
      <c r="G255" s="282"/>
      <c r="H255" s="282"/>
      <c r="I255" s="360" t="s">
        <v>322</v>
      </c>
      <c r="J255" s="360"/>
      <c r="K255" s="361"/>
      <c r="L255" s="354">
        <v>17.8</v>
      </c>
      <c r="M255" s="360" t="s">
        <v>414</v>
      </c>
    </row>
    <row r="256" spans="1:13" x14ac:dyDescent="0.25">
      <c r="A256" s="433"/>
      <c r="B256" s="358"/>
      <c r="C256" s="284" t="s">
        <v>416</v>
      </c>
      <c r="D256" s="373"/>
      <c r="E256" s="360"/>
      <c r="F256" s="285">
        <v>8.8000000000000007</v>
      </c>
      <c r="G256" s="285">
        <v>9</v>
      </c>
      <c r="H256" s="285"/>
      <c r="I256" s="360"/>
      <c r="J256" s="360"/>
      <c r="K256" s="361"/>
      <c r="L256" s="354"/>
      <c r="M256" s="360"/>
    </row>
    <row r="257" spans="1:13" ht="15" customHeight="1" x14ac:dyDescent="0.25">
      <c r="A257" s="433">
        <v>125</v>
      </c>
      <c r="B257" s="363" t="s">
        <v>20</v>
      </c>
      <c r="C257" s="8" t="s">
        <v>53</v>
      </c>
      <c r="D257" s="354">
        <v>46.8</v>
      </c>
      <c r="E257" s="360"/>
      <c r="F257" s="282"/>
      <c r="G257" s="282"/>
      <c r="H257" s="282"/>
      <c r="I257" s="360" t="s">
        <v>346</v>
      </c>
      <c r="J257" s="360"/>
      <c r="K257" s="361"/>
      <c r="L257" s="361">
        <v>46.8</v>
      </c>
      <c r="M257" s="360" t="s">
        <v>414</v>
      </c>
    </row>
    <row r="258" spans="1:13" x14ac:dyDescent="0.25">
      <c r="A258" s="433"/>
      <c r="B258" s="363"/>
      <c r="C258" s="284" t="s">
        <v>417</v>
      </c>
      <c r="D258" s="354"/>
      <c r="E258" s="360"/>
      <c r="F258" s="285">
        <v>29</v>
      </c>
      <c r="G258" s="289">
        <v>17.8</v>
      </c>
      <c r="H258" s="285"/>
      <c r="I258" s="360"/>
      <c r="J258" s="360"/>
      <c r="K258" s="361"/>
      <c r="L258" s="361"/>
      <c r="M258" s="360"/>
    </row>
    <row r="259" spans="1:13" ht="15" customHeight="1" x14ac:dyDescent="0.25">
      <c r="A259" s="433">
        <v>126</v>
      </c>
      <c r="B259" s="369" t="s">
        <v>115</v>
      </c>
      <c r="C259" s="70" t="s">
        <v>65</v>
      </c>
      <c r="D259" s="438">
        <v>15</v>
      </c>
      <c r="E259" s="51"/>
      <c r="F259" s="282"/>
      <c r="G259" s="71"/>
      <c r="H259" s="72"/>
      <c r="I259" s="51"/>
      <c r="J259" s="51"/>
      <c r="K259" s="20"/>
      <c r="L259" s="20"/>
      <c r="M259" s="360" t="s">
        <v>414</v>
      </c>
    </row>
    <row r="260" spans="1:13" x14ac:dyDescent="0.25">
      <c r="A260" s="433"/>
      <c r="B260" s="437"/>
      <c r="C260" s="73" t="s">
        <v>101</v>
      </c>
      <c r="D260" s="439"/>
      <c r="E260" s="49"/>
      <c r="F260" s="305"/>
      <c r="G260" s="71">
        <v>15</v>
      </c>
      <c r="H260" s="305"/>
      <c r="I260" s="284" t="s">
        <v>322</v>
      </c>
      <c r="J260" s="284"/>
      <c r="K260" s="71"/>
      <c r="L260" s="289">
        <v>15</v>
      </c>
      <c r="M260" s="360"/>
    </row>
    <row r="261" spans="1:13" ht="15" customHeight="1" x14ac:dyDescent="0.25">
      <c r="A261" s="433">
        <v>127</v>
      </c>
      <c r="B261" s="363" t="s">
        <v>116</v>
      </c>
      <c r="C261" s="8" t="s">
        <v>41</v>
      </c>
      <c r="D261" s="359">
        <v>5.6</v>
      </c>
      <c r="E261" s="364"/>
      <c r="F261" s="282"/>
      <c r="G261" s="282"/>
      <c r="H261" s="282"/>
      <c r="I261" s="360" t="s">
        <v>346</v>
      </c>
      <c r="J261" s="360"/>
      <c r="K261" s="362"/>
      <c r="L261" s="361">
        <v>5.6</v>
      </c>
      <c r="M261" s="360" t="s">
        <v>414</v>
      </c>
    </row>
    <row r="262" spans="1:13" x14ac:dyDescent="0.25">
      <c r="A262" s="433"/>
      <c r="B262" s="363"/>
      <c r="C262" s="284" t="s">
        <v>106</v>
      </c>
      <c r="D262" s="359"/>
      <c r="E262" s="367"/>
      <c r="F262" s="289">
        <v>3.6</v>
      </c>
      <c r="G262" s="289">
        <v>2</v>
      </c>
      <c r="H262" s="285"/>
      <c r="I262" s="360"/>
      <c r="J262" s="360"/>
      <c r="K262" s="372"/>
      <c r="L262" s="361"/>
      <c r="M262" s="360"/>
    </row>
    <row r="263" spans="1:13" ht="15" customHeight="1" x14ac:dyDescent="0.25">
      <c r="A263" s="433">
        <v>128</v>
      </c>
      <c r="B263" s="363" t="s">
        <v>22</v>
      </c>
      <c r="C263" s="8" t="s">
        <v>53</v>
      </c>
      <c r="D263" s="373">
        <v>15.3</v>
      </c>
      <c r="E263" s="360"/>
      <c r="F263" s="282"/>
      <c r="G263" s="282"/>
      <c r="H263" s="282"/>
      <c r="I263" s="360" t="s">
        <v>346</v>
      </c>
      <c r="J263" s="360"/>
      <c r="K263" s="361"/>
      <c r="L263" s="361">
        <v>15.3</v>
      </c>
      <c r="M263" s="360" t="s">
        <v>414</v>
      </c>
    </row>
    <row r="264" spans="1:13" x14ac:dyDescent="0.25">
      <c r="A264" s="433"/>
      <c r="B264" s="363"/>
      <c r="C264" s="284" t="s">
        <v>418</v>
      </c>
      <c r="D264" s="373"/>
      <c r="E264" s="360"/>
      <c r="F264" s="285">
        <v>7.5</v>
      </c>
      <c r="G264" s="285">
        <v>7.8</v>
      </c>
      <c r="H264" s="285"/>
      <c r="I264" s="360"/>
      <c r="J264" s="360"/>
      <c r="K264" s="361"/>
      <c r="L264" s="361"/>
      <c r="M264" s="360"/>
    </row>
    <row r="265" spans="1:13" ht="15" customHeight="1" x14ac:dyDescent="0.25">
      <c r="A265" s="433">
        <v>129</v>
      </c>
      <c r="B265" s="363" t="s">
        <v>25</v>
      </c>
      <c r="C265" s="8" t="s">
        <v>57</v>
      </c>
      <c r="D265" s="362">
        <v>29.2</v>
      </c>
      <c r="E265" s="360"/>
      <c r="F265" s="282"/>
      <c r="G265" s="282"/>
      <c r="H265" s="282"/>
      <c r="I265" s="360" t="s">
        <v>346</v>
      </c>
      <c r="J265" s="360"/>
      <c r="K265" s="361"/>
      <c r="L265" s="361">
        <v>29.2</v>
      </c>
      <c r="M265" s="360" t="s">
        <v>414</v>
      </c>
    </row>
    <row r="266" spans="1:13" x14ac:dyDescent="0.25">
      <c r="A266" s="433"/>
      <c r="B266" s="363"/>
      <c r="C266" s="284" t="s">
        <v>75</v>
      </c>
      <c r="D266" s="372"/>
      <c r="E266" s="364"/>
      <c r="F266" s="289"/>
      <c r="G266" s="289">
        <v>29.2</v>
      </c>
      <c r="H266" s="285"/>
      <c r="I266" s="360"/>
      <c r="J266" s="364"/>
      <c r="K266" s="362"/>
      <c r="L266" s="362"/>
      <c r="M266" s="360"/>
    </row>
    <row r="267" spans="1:13" ht="15" customHeight="1" x14ac:dyDescent="0.25">
      <c r="A267" s="433">
        <v>130</v>
      </c>
      <c r="B267" s="363" t="s">
        <v>28</v>
      </c>
      <c r="C267" s="8" t="s">
        <v>411</v>
      </c>
      <c r="D267" s="435">
        <v>39.1</v>
      </c>
      <c r="E267" s="51"/>
      <c r="F267" s="294"/>
      <c r="G267" s="16"/>
      <c r="H267" s="282"/>
      <c r="I267" s="436" t="s">
        <v>420</v>
      </c>
      <c r="J267" s="281"/>
      <c r="K267" s="20"/>
      <c r="L267" s="362">
        <v>39.1</v>
      </c>
      <c r="M267" s="360" t="s">
        <v>414</v>
      </c>
    </row>
    <row r="268" spans="1:13" x14ac:dyDescent="0.25">
      <c r="A268" s="433"/>
      <c r="B268" s="363"/>
      <c r="C268" s="284" t="s">
        <v>419</v>
      </c>
      <c r="D268" s="435"/>
      <c r="E268" s="52"/>
      <c r="F268" s="44"/>
      <c r="G268" s="289">
        <v>39.1</v>
      </c>
      <c r="H268" s="285"/>
      <c r="I268" s="436"/>
      <c r="J268" s="284"/>
      <c r="K268" s="22"/>
      <c r="L268" s="372"/>
      <c r="M268" s="360"/>
    </row>
    <row r="269" spans="1:13" ht="15" customHeight="1" x14ac:dyDescent="0.25">
      <c r="A269" s="433">
        <v>131</v>
      </c>
      <c r="B269" s="363" t="s">
        <v>30</v>
      </c>
      <c r="C269" s="8" t="s">
        <v>411</v>
      </c>
      <c r="D269" s="371">
        <v>22.8</v>
      </c>
      <c r="E269" s="281"/>
      <c r="F269" s="282"/>
      <c r="G269" s="282"/>
      <c r="H269" s="282"/>
      <c r="I269" s="434" t="s">
        <v>346</v>
      </c>
      <c r="J269" s="281"/>
      <c r="K269" s="280"/>
      <c r="L269" s="359">
        <v>22.8</v>
      </c>
      <c r="M269" s="360" t="s">
        <v>414</v>
      </c>
    </row>
    <row r="270" spans="1:13" x14ac:dyDescent="0.25">
      <c r="A270" s="433"/>
      <c r="B270" s="363"/>
      <c r="C270" s="284" t="s">
        <v>421</v>
      </c>
      <c r="D270" s="371"/>
      <c r="E270" s="284"/>
      <c r="F270" s="285"/>
      <c r="G270" s="285">
        <v>22.8</v>
      </c>
      <c r="H270" s="289"/>
      <c r="I270" s="434"/>
      <c r="J270" s="284"/>
      <c r="K270" s="289"/>
      <c r="L270" s="359"/>
      <c r="M270" s="360"/>
    </row>
    <row r="271" spans="1:13" ht="15" customHeight="1" x14ac:dyDescent="0.25">
      <c r="A271" s="433">
        <v>132</v>
      </c>
      <c r="B271" s="357" t="s">
        <v>54</v>
      </c>
      <c r="C271" s="8" t="s">
        <v>404</v>
      </c>
      <c r="D271" s="362">
        <v>28.1</v>
      </c>
      <c r="E271" s="281"/>
      <c r="F271" s="282"/>
      <c r="G271" s="282"/>
      <c r="H271" s="282"/>
      <c r="I271" s="434" t="s">
        <v>346</v>
      </c>
      <c r="J271" s="281"/>
      <c r="K271" s="280"/>
      <c r="L271" s="362">
        <v>28.1</v>
      </c>
      <c r="M271" s="360" t="s">
        <v>414</v>
      </c>
    </row>
    <row r="272" spans="1:13" x14ac:dyDescent="0.25">
      <c r="A272" s="433"/>
      <c r="B272" s="358"/>
      <c r="C272" s="284" t="s">
        <v>29</v>
      </c>
      <c r="D272" s="372"/>
      <c r="E272" s="284"/>
      <c r="F272" s="285"/>
      <c r="G272" s="301">
        <v>28.1</v>
      </c>
      <c r="H272" s="289"/>
      <c r="I272" s="434"/>
      <c r="J272" s="284"/>
      <c r="K272" s="289"/>
      <c r="L272" s="372"/>
      <c r="M272" s="360"/>
    </row>
    <row r="273" spans="1:13" ht="30" x14ac:dyDescent="0.25">
      <c r="A273" s="283">
        <v>133</v>
      </c>
      <c r="B273" s="316" t="s">
        <v>37</v>
      </c>
      <c r="C273" s="274" t="s">
        <v>422</v>
      </c>
      <c r="D273" s="313">
        <v>53</v>
      </c>
      <c r="E273" s="274"/>
      <c r="F273" s="313"/>
      <c r="G273" s="313">
        <v>53</v>
      </c>
      <c r="H273" s="313"/>
      <c r="I273" s="274" t="s">
        <v>346</v>
      </c>
      <c r="J273" s="274"/>
      <c r="K273" s="279"/>
      <c r="L273" s="313">
        <v>53</v>
      </c>
      <c r="M273" s="278" t="s">
        <v>414</v>
      </c>
    </row>
    <row r="274" spans="1:13" ht="31.5" x14ac:dyDescent="0.25">
      <c r="A274" s="45"/>
      <c r="B274" s="36" t="s">
        <v>413</v>
      </c>
      <c r="C274" s="37"/>
      <c r="D274" s="40">
        <f t="shared" ref="D274:L274" si="13">SUM(D253:D273)</f>
        <v>287</v>
      </c>
      <c r="E274" s="38">
        <f t="shared" si="13"/>
        <v>0</v>
      </c>
      <c r="F274" s="38">
        <f t="shared" si="13"/>
        <v>57.1</v>
      </c>
      <c r="G274" s="38">
        <f t="shared" si="13"/>
        <v>229.9</v>
      </c>
      <c r="H274" s="38">
        <f t="shared" si="13"/>
        <v>0</v>
      </c>
      <c r="I274" s="38">
        <f t="shared" si="13"/>
        <v>0</v>
      </c>
      <c r="J274" s="38">
        <f t="shared" si="13"/>
        <v>0</v>
      </c>
      <c r="K274" s="56">
        <f t="shared" si="13"/>
        <v>0</v>
      </c>
      <c r="L274" s="40">
        <f t="shared" si="13"/>
        <v>287</v>
      </c>
      <c r="M274" s="37"/>
    </row>
    <row r="275" spans="1:13" ht="18.75" x14ac:dyDescent="0.25">
      <c r="A275" s="426" t="s">
        <v>117</v>
      </c>
      <c r="B275" s="427"/>
      <c r="C275" s="427"/>
      <c r="D275" s="427"/>
      <c r="E275" s="427"/>
      <c r="F275" s="427"/>
      <c r="G275" s="427"/>
      <c r="H275" s="427"/>
      <c r="I275" s="427"/>
      <c r="J275" s="427"/>
      <c r="K275" s="427"/>
      <c r="L275" s="427"/>
      <c r="M275" s="428"/>
    </row>
    <row r="276" spans="1:13" ht="30" x14ac:dyDescent="0.25">
      <c r="A276" s="74">
        <v>134</v>
      </c>
      <c r="B276" s="75" t="s">
        <v>118</v>
      </c>
      <c r="C276" s="274" t="s">
        <v>119</v>
      </c>
      <c r="D276" s="315">
        <v>1</v>
      </c>
      <c r="E276" s="313"/>
      <c r="F276" s="315"/>
      <c r="G276" s="313">
        <v>1</v>
      </c>
      <c r="H276" s="313"/>
      <c r="I276" s="76" t="s">
        <v>322</v>
      </c>
      <c r="J276" s="313"/>
      <c r="K276" s="313"/>
      <c r="L276" s="313">
        <v>1</v>
      </c>
      <c r="M276" s="77" t="s">
        <v>117</v>
      </c>
    </row>
    <row r="277" spans="1:13" ht="30" x14ac:dyDescent="0.25">
      <c r="A277" s="78">
        <v>135</v>
      </c>
      <c r="B277" s="75" t="s">
        <v>120</v>
      </c>
      <c r="C277" s="352"/>
      <c r="D277" s="350">
        <v>0.5</v>
      </c>
      <c r="E277" s="349"/>
      <c r="F277" s="350"/>
      <c r="G277" s="349">
        <v>0.5</v>
      </c>
      <c r="H277" s="349"/>
      <c r="I277" s="76" t="s">
        <v>322</v>
      </c>
      <c r="J277" s="349"/>
      <c r="K277" s="349"/>
      <c r="L277" s="349">
        <v>0.5</v>
      </c>
      <c r="M277" s="77" t="s">
        <v>117</v>
      </c>
    </row>
    <row r="278" spans="1:13" ht="45" x14ac:dyDescent="0.25">
      <c r="A278" s="74">
        <v>136</v>
      </c>
      <c r="B278" s="75" t="s">
        <v>121</v>
      </c>
      <c r="C278" s="78"/>
      <c r="D278" s="315">
        <v>9.8000000000000007</v>
      </c>
      <c r="E278" s="313"/>
      <c r="F278" s="315">
        <v>2.2000000000000002</v>
      </c>
      <c r="G278" s="313">
        <v>4</v>
      </c>
      <c r="H278" s="313">
        <v>3.6</v>
      </c>
      <c r="I278" s="76" t="s">
        <v>322</v>
      </c>
      <c r="J278" s="313"/>
      <c r="K278" s="313"/>
      <c r="L278" s="313">
        <v>9.8000000000000007</v>
      </c>
      <c r="M278" s="77" t="s">
        <v>117</v>
      </c>
    </row>
    <row r="279" spans="1:13" ht="30" x14ac:dyDescent="0.25">
      <c r="A279" s="78">
        <v>137</v>
      </c>
      <c r="B279" s="75" t="s">
        <v>122</v>
      </c>
      <c r="C279" s="78" t="s">
        <v>123</v>
      </c>
      <c r="D279" s="315">
        <v>12</v>
      </c>
      <c r="E279" s="313"/>
      <c r="F279" s="315"/>
      <c r="G279" s="313">
        <v>12</v>
      </c>
      <c r="H279" s="313"/>
      <c r="I279" s="76" t="s">
        <v>322</v>
      </c>
      <c r="J279" s="313"/>
      <c r="K279" s="313"/>
      <c r="L279" s="313">
        <v>12</v>
      </c>
      <c r="M279" s="77" t="s">
        <v>117</v>
      </c>
    </row>
    <row r="280" spans="1:13" ht="15.75" x14ac:dyDescent="0.25">
      <c r="A280" s="79"/>
      <c r="B280" s="61" t="s">
        <v>124</v>
      </c>
      <c r="C280" s="37"/>
      <c r="D280" s="40">
        <f>SUM(D276:D279)</f>
        <v>23.3</v>
      </c>
      <c r="E280" s="40">
        <f t="shared" ref="E280:L280" si="14">SUM(E276:E279)</f>
        <v>0</v>
      </c>
      <c r="F280" s="40">
        <f t="shared" si="14"/>
        <v>2.2000000000000002</v>
      </c>
      <c r="G280" s="40">
        <f t="shared" si="14"/>
        <v>17.5</v>
      </c>
      <c r="H280" s="40">
        <f t="shared" si="14"/>
        <v>3.6</v>
      </c>
      <c r="I280" s="40">
        <f t="shared" si="14"/>
        <v>0</v>
      </c>
      <c r="J280" s="40">
        <f t="shared" si="14"/>
        <v>0</v>
      </c>
      <c r="K280" s="40">
        <f t="shared" si="14"/>
        <v>0</v>
      </c>
      <c r="L280" s="40">
        <f t="shared" si="14"/>
        <v>23.3</v>
      </c>
      <c r="M280" s="80"/>
    </row>
    <row r="281" spans="1:13" ht="18.75" x14ac:dyDescent="0.25">
      <c r="A281" s="429" t="s">
        <v>125</v>
      </c>
      <c r="B281" s="430"/>
      <c r="C281" s="430"/>
      <c r="D281" s="430"/>
      <c r="E281" s="430"/>
      <c r="F281" s="430"/>
      <c r="G281" s="430"/>
      <c r="H281" s="430"/>
      <c r="I281" s="430"/>
      <c r="J281" s="430"/>
      <c r="K281" s="430"/>
      <c r="L281" s="430"/>
      <c r="M281" s="431"/>
    </row>
    <row r="282" spans="1:13" ht="45" x14ac:dyDescent="0.25">
      <c r="A282" s="274">
        <v>138</v>
      </c>
      <c r="B282" s="316" t="s">
        <v>126</v>
      </c>
      <c r="C282" s="274" t="s">
        <v>437</v>
      </c>
      <c r="D282" s="313">
        <v>140</v>
      </c>
      <c r="E282" s="313"/>
      <c r="F282" s="313">
        <v>30</v>
      </c>
      <c r="G282" s="313">
        <v>70</v>
      </c>
      <c r="H282" s="313">
        <v>40</v>
      </c>
      <c r="I282" s="81" t="s">
        <v>440</v>
      </c>
      <c r="J282" s="313"/>
      <c r="K282" s="313"/>
      <c r="L282" s="313">
        <f t="shared" ref="L282:L292" si="15">D282</f>
        <v>140</v>
      </c>
      <c r="M282" s="274" t="s">
        <v>128</v>
      </c>
    </row>
    <row r="283" spans="1:13" ht="45" x14ac:dyDescent="0.25">
      <c r="A283" s="274">
        <v>139</v>
      </c>
      <c r="B283" s="316" t="s">
        <v>129</v>
      </c>
      <c r="C283" s="274" t="s">
        <v>437</v>
      </c>
      <c r="D283" s="313">
        <v>780</v>
      </c>
      <c r="E283" s="313"/>
      <c r="F283" s="313">
        <v>150</v>
      </c>
      <c r="G283" s="313">
        <v>350</v>
      </c>
      <c r="H283" s="313">
        <v>280</v>
      </c>
      <c r="I283" s="81" t="s">
        <v>441</v>
      </c>
      <c r="J283" s="313"/>
      <c r="K283" s="313"/>
      <c r="L283" s="313">
        <f t="shared" si="15"/>
        <v>780</v>
      </c>
      <c r="M283" s="274" t="s">
        <v>128</v>
      </c>
    </row>
    <row r="284" spans="1:13" ht="45" x14ac:dyDescent="0.25">
      <c r="A284" s="274">
        <v>140</v>
      </c>
      <c r="B284" s="286" t="s">
        <v>130</v>
      </c>
      <c r="C284" s="274" t="s">
        <v>131</v>
      </c>
      <c r="D284" s="313">
        <v>4</v>
      </c>
      <c r="E284" s="313"/>
      <c r="F284" s="313"/>
      <c r="G284" s="313">
        <v>4</v>
      </c>
      <c r="H284" s="313"/>
      <c r="I284" s="82" t="s">
        <v>440</v>
      </c>
      <c r="J284" s="313"/>
      <c r="K284" s="313"/>
      <c r="L284" s="313">
        <f t="shared" si="15"/>
        <v>4</v>
      </c>
      <c r="M284" s="274" t="s">
        <v>128</v>
      </c>
    </row>
    <row r="285" spans="1:13" ht="45" x14ac:dyDescent="0.25">
      <c r="A285" s="274">
        <v>141</v>
      </c>
      <c r="B285" s="316" t="s">
        <v>132</v>
      </c>
      <c r="C285" s="274" t="s">
        <v>61</v>
      </c>
      <c r="D285" s="313">
        <v>0.8</v>
      </c>
      <c r="E285" s="313"/>
      <c r="F285" s="313"/>
      <c r="G285" s="313"/>
      <c r="H285" s="313">
        <v>0.8</v>
      </c>
      <c r="I285" s="82" t="s">
        <v>440</v>
      </c>
      <c r="J285" s="313"/>
      <c r="K285" s="313"/>
      <c r="L285" s="313">
        <f t="shared" si="15"/>
        <v>0.8</v>
      </c>
      <c r="M285" s="274" t="s">
        <v>128</v>
      </c>
    </row>
    <row r="286" spans="1:13" ht="45" x14ac:dyDescent="0.25">
      <c r="A286" s="274">
        <v>142</v>
      </c>
      <c r="B286" s="286" t="s">
        <v>133</v>
      </c>
      <c r="C286" s="274" t="s">
        <v>134</v>
      </c>
      <c r="D286" s="313">
        <v>7</v>
      </c>
      <c r="E286" s="313"/>
      <c r="F286" s="313">
        <v>3.5</v>
      </c>
      <c r="G286" s="313">
        <v>3.5</v>
      </c>
      <c r="H286" s="313"/>
      <c r="I286" s="82" t="s">
        <v>322</v>
      </c>
      <c r="J286" s="313"/>
      <c r="K286" s="313"/>
      <c r="L286" s="313">
        <f t="shared" si="15"/>
        <v>7</v>
      </c>
      <c r="M286" s="274" t="s">
        <v>128</v>
      </c>
    </row>
    <row r="287" spans="1:13" ht="45" x14ac:dyDescent="0.25">
      <c r="A287" s="274">
        <v>143</v>
      </c>
      <c r="B287" s="286" t="s">
        <v>135</v>
      </c>
      <c r="C287" s="274" t="s">
        <v>59</v>
      </c>
      <c r="D287" s="313">
        <v>1.5</v>
      </c>
      <c r="E287" s="313"/>
      <c r="F287" s="313"/>
      <c r="G287" s="313"/>
      <c r="H287" s="313">
        <v>1.5</v>
      </c>
      <c r="I287" s="82" t="s">
        <v>440</v>
      </c>
      <c r="J287" s="313"/>
      <c r="K287" s="313"/>
      <c r="L287" s="313">
        <f t="shared" si="15"/>
        <v>1.5</v>
      </c>
      <c r="M287" s="274" t="s">
        <v>128</v>
      </c>
    </row>
    <row r="288" spans="1:13" ht="45" x14ac:dyDescent="0.25">
      <c r="A288" s="274">
        <v>144</v>
      </c>
      <c r="B288" s="316" t="s">
        <v>136</v>
      </c>
      <c r="C288" s="274" t="s">
        <v>438</v>
      </c>
      <c r="D288" s="313">
        <v>20</v>
      </c>
      <c r="E288" s="313"/>
      <c r="F288" s="313"/>
      <c r="G288" s="313">
        <v>10</v>
      </c>
      <c r="H288" s="313">
        <v>10</v>
      </c>
      <c r="I288" s="82" t="s">
        <v>442</v>
      </c>
      <c r="J288" s="313"/>
      <c r="K288" s="313"/>
      <c r="L288" s="313">
        <f t="shared" si="15"/>
        <v>20</v>
      </c>
      <c r="M288" s="274" t="s">
        <v>128</v>
      </c>
    </row>
    <row r="289" spans="1:13" ht="45" x14ac:dyDescent="0.25">
      <c r="A289" s="274">
        <v>145</v>
      </c>
      <c r="B289" s="316" t="s">
        <v>447</v>
      </c>
      <c r="C289" s="274" t="s">
        <v>348</v>
      </c>
      <c r="D289" s="313">
        <v>49</v>
      </c>
      <c r="E289" s="313"/>
      <c r="F289" s="313"/>
      <c r="G289" s="313">
        <v>24.5</v>
      </c>
      <c r="H289" s="313">
        <v>24.5</v>
      </c>
      <c r="I289" s="82" t="s">
        <v>442</v>
      </c>
      <c r="J289" s="313"/>
      <c r="K289" s="313"/>
      <c r="L289" s="313">
        <f t="shared" si="15"/>
        <v>49</v>
      </c>
      <c r="M289" s="274" t="s">
        <v>128</v>
      </c>
    </row>
    <row r="290" spans="1:13" ht="45" x14ac:dyDescent="0.25">
      <c r="A290" s="274">
        <v>146</v>
      </c>
      <c r="B290" s="316" t="s">
        <v>445</v>
      </c>
      <c r="C290" s="274" t="s">
        <v>446</v>
      </c>
      <c r="D290" s="313">
        <v>8</v>
      </c>
      <c r="E290" s="313"/>
      <c r="F290" s="313"/>
      <c r="G290" s="313">
        <v>8</v>
      </c>
      <c r="H290" s="313"/>
      <c r="I290" s="82" t="s">
        <v>322</v>
      </c>
      <c r="J290" s="313"/>
      <c r="K290" s="313"/>
      <c r="L290" s="313">
        <f t="shared" ref="L290:L291" si="16">D290</f>
        <v>8</v>
      </c>
      <c r="M290" s="274" t="s">
        <v>128</v>
      </c>
    </row>
    <row r="291" spans="1:13" ht="45" x14ac:dyDescent="0.25">
      <c r="A291" s="274">
        <v>147</v>
      </c>
      <c r="B291" s="316" t="s">
        <v>137</v>
      </c>
      <c r="C291" s="274" t="s">
        <v>439</v>
      </c>
      <c r="D291" s="313">
        <v>40</v>
      </c>
      <c r="E291" s="313"/>
      <c r="F291" s="313">
        <v>20</v>
      </c>
      <c r="G291" s="313">
        <v>20</v>
      </c>
      <c r="H291" s="313"/>
      <c r="I291" s="82" t="s">
        <v>443</v>
      </c>
      <c r="J291" s="313"/>
      <c r="K291" s="313"/>
      <c r="L291" s="313">
        <f t="shared" si="16"/>
        <v>40</v>
      </c>
      <c r="M291" s="274" t="s">
        <v>128</v>
      </c>
    </row>
    <row r="292" spans="1:13" ht="45" x14ac:dyDescent="0.25">
      <c r="A292" s="274">
        <v>148</v>
      </c>
      <c r="B292" s="316" t="s">
        <v>138</v>
      </c>
      <c r="C292" s="274" t="s">
        <v>139</v>
      </c>
      <c r="D292" s="313">
        <v>3</v>
      </c>
      <c r="E292" s="313"/>
      <c r="F292" s="313"/>
      <c r="G292" s="313">
        <v>3</v>
      </c>
      <c r="H292" s="313"/>
      <c r="I292" s="82" t="s">
        <v>444</v>
      </c>
      <c r="J292" s="313"/>
      <c r="K292" s="313"/>
      <c r="L292" s="313">
        <f t="shared" si="15"/>
        <v>3</v>
      </c>
      <c r="M292" s="274" t="s">
        <v>128</v>
      </c>
    </row>
    <row r="293" spans="1:13" ht="28.5" x14ac:dyDescent="0.25">
      <c r="A293" s="79"/>
      <c r="B293" s="61" t="s">
        <v>140</v>
      </c>
      <c r="C293" s="37"/>
      <c r="D293" s="40">
        <f>SUM(D282:D292)</f>
        <v>1053.3</v>
      </c>
      <c r="E293" s="40">
        <f t="shared" ref="E293:H293" si="17">SUM(E282:E292)</f>
        <v>0</v>
      </c>
      <c r="F293" s="40">
        <f t="shared" si="17"/>
        <v>203.5</v>
      </c>
      <c r="G293" s="40">
        <f t="shared" si="17"/>
        <v>493</v>
      </c>
      <c r="H293" s="40">
        <f t="shared" si="17"/>
        <v>356.8</v>
      </c>
      <c r="I293" s="40">
        <f>SUM(I282:I292)</f>
        <v>0</v>
      </c>
      <c r="J293" s="40">
        <f>SUM(J282:J289)</f>
        <v>0</v>
      </c>
      <c r="K293" s="40">
        <f>SUM(K282:K289)</f>
        <v>0</v>
      </c>
      <c r="L293" s="40">
        <f>SUM(L282:L292)</f>
        <v>1053.3</v>
      </c>
      <c r="M293" s="80"/>
    </row>
    <row r="294" spans="1:13" ht="18.75" x14ac:dyDescent="0.25">
      <c r="A294" s="429" t="s">
        <v>141</v>
      </c>
      <c r="B294" s="430"/>
      <c r="C294" s="430"/>
      <c r="D294" s="430"/>
      <c r="E294" s="430"/>
      <c r="F294" s="430"/>
      <c r="G294" s="430"/>
      <c r="H294" s="430"/>
      <c r="I294" s="430"/>
      <c r="J294" s="430"/>
      <c r="K294" s="430"/>
      <c r="L294" s="430"/>
      <c r="M294" s="431"/>
    </row>
    <row r="295" spans="1:13" x14ac:dyDescent="0.25">
      <c r="A295" s="365">
        <v>149</v>
      </c>
      <c r="B295" s="286" t="s">
        <v>142</v>
      </c>
      <c r="C295" s="306"/>
      <c r="D295" s="302"/>
      <c r="E295" s="294"/>
      <c r="F295" s="294"/>
      <c r="G295" s="294"/>
      <c r="H295" s="294"/>
      <c r="I295" s="423" t="s">
        <v>450</v>
      </c>
      <c r="J295" s="294"/>
      <c r="K295" s="294"/>
      <c r="L295" s="83"/>
      <c r="M295" s="365" t="s">
        <v>143</v>
      </c>
    </row>
    <row r="296" spans="1:13" x14ac:dyDescent="0.25">
      <c r="A296" s="422"/>
      <c r="B296" s="84" t="s">
        <v>144</v>
      </c>
      <c r="C296" s="307" t="s">
        <v>448</v>
      </c>
      <c r="D296" s="303">
        <v>3220</v>
      </c>
      <c r="E296" s="301"/>
      <c r="F296" s="301"/>
      <c r="G296" s="85"/>
      <c r="H296" s="301">
        <v>3220</v>
      </c>
      <c r="I296" s="424"/>
      <c r="J296" s="301"/>
      <c r="K296" s="301"/>
      <c r="L296" s="303">
        <v>3220</v>
      </c>
      <c r="M296" s="422"/>
    </row>
    <row r="297" spans="1:13" x14ac:dyDescent="0.25">
      <c r="A297" s="422"/>
      <c r="B297" s="86" t="s">
        <v>145</v>
      </c>
      <c r="C297" s="309" t="s">
        <v>449</v>
      </c>
      <c r="D297" s="303">
        <v>3360</v>
      </c>
      <c r="E297" s="301"/>
      <c r="F297" s="301">
        <v>1635</v>
      </c>
      <c r="G297" s="85"/>
      <c r="H297" s="301">
        <v>1725</v>
      </c>
      <c r="I297" s="432"/>
      <c r="J297" s="301"/>
      <c r="K297" s="301"/>
      <c r="L297" s="303">
        <v>3360</v>
      </c>
      <c r="M297" s="422"/>
    </row>
    <row r="298" spans="1:13" x14ac:dyDescent="0.25">
      <c r="A298" s="368"/>
      <c r="B298" s="287" t="s">
        <v>146</v>
      </c>
      <c r="C298" s="308">
        <v>0</v>
      </c>
      <c r="D298" s="304">
        <v>0</v>
      </c>
      <c r="E298" s="295"/>
      <c r="F298" s="295"/>
      <c r="G298" s="311"/>
      <c r="H298" s="295"/>
      <c r="I298" s="425"/>
      <c r="J298" s="295"/>
      <c r="K298" s="295"/>
      <c r="L298" s="87">
        <v>0</v>
      </c>
      <c r="M298" s="368"/>
    </row>
    <row r="299" spans="1:13" ht="30" x14ac:dyDescent="0.25">
      <c r="A299" s="365">
        <v>150</v>
      </c>
      <c r="B299" s="286" t="s">
        <v>147</v>
      </c>
      <c r="C299" s="306"/>
      <c r="D299" s="302"/>
      <c r="E299" s="294"/>
      <c r="F299" s="294"/>
      <c r="G299" s="294"/>
      <c r="H299" s="294"/>
      <c r="I299" s="423" t="s">
        <v>451</v>
      </c>
      <c r="J299" s="294"/>
      <c r="K299" s="294"/>
      <c r="L299" s="302"/>
      <c r="M299" s="365" t="s">
        <v>143</v>
      </c>
    </row>
    <row r="300" spans="1:13" x14ac:dyDescent="0.25">
      <c r="A300" s="422"/>
      <c r="B300" s="84" t="s">
        <v>148</v>
      </c>
      <c r="C300" s="307" t="s">
        <v>149</v>
      </c>
      <c r="D300" s="88">
        <v>190</v>
      </c>
      <c r="E300" s="301"/>
      <c r="F300" s="301"/>
      <c r="G300" s="88">
        <v>190</v>
      </c>
      <c r="H300" s="85"/>
      <c r="I300" s="424"/>
      <c r="J300" s="301"/>
      <c r="K300" s="301" t="s">
        <v>150</v>
      </c>
      <c r="L300" s="88">
        <v>190</v>
      </c>
      <c r="M300" s="422"/>
    </row>
    <row r="301" spans="1:13" x14ac:dyDescent="0.25">
      <c r="A301" s="422"/>
      <c r="B301" s="84" t="s">
        <v>151</v>
      </c>
      <c r="C301" s="307" t="s">
        <v>149</v>
      </c>
      <c r="D301" s="88">
        <v>170</v>
      </c>
      <c r="E301" s="301"/>
      <c r="F301" s="301"/>
      <c r="G301" s="88">
        <v>170</v>
      </c>
      <c r="H301" s="85"/>
      <c r="I301" s="424"/>
      <c r="J301" s="301"/>
      <c r="K301" s="301" t="s">
        <v>150</v>
      </c>
      <c r="L301" s="88">
        <v>170</v>
      </c>
      <c r="M301" s="422"/>
    </row>
    <row r="302" spans="1:13" x14ac:dyDescent="0.25">
      <c r="A302" s="368"/>
      <c r="B302" s="287" t="s">
        <v>152</v>
      </c>
      <c r="C302" s="308" t="s">
        <v>153</v>
      </c>
      <c r="D302" s="89">
        <v>73.66</v>
      </c>
      <c r="E302" s="295"/>
      <c r="F302" s="295"/>
      <c r="G302" s="89">
        <v>73.66</v>
      </c>
      <c r="H302" s="311"/>
      <c r="I302" s="425"/>
      <c r="J302" s="295"/>
      <c r="K302" s="295" t="s">
        <v>150</v>
      </c>
      <c r="L302" s="89">
        <v>73.66</v>
      </c>
      <c r="M302" s="368"/>
    </row>
    <row r="303" spans="1:13" x14ac:dyDescent="0.25">
      <c r="A303" s="365">
        <v>151</v>
      </c>
      <c r="B303" s="286" t="s">
        <v>154</v>
      </c>
      <c r="C303" s="306" t="s">
        <v>452</v>
      </c>
      <c r="D303" s="419">
        <v>750</v>
      </c>
      <c r="E303" s="402"/>
      <c r="F303" s="402"/>
      <c r="G303" s="402">
        <v>750</v>
      </c>
      <c r="H303" s="402"/>
      <c r="I303" s="423" t="s">
        <v>451</v>
      </c>
      <c r="J303" s="402"/>
      <c r="K303" s="290"/>
      <c r="L303" s="419">
        <v>750</v>
      </c>
      <c r="M303" s="365" t="s">
        <v>143</v>
      </c>
    </row>
    <row r="304" spans="1:13" x14ac:dyDescent="0.25">
      <c r="A304" s="422"/>
      <c r="B304" s="84" t="s">
        <v>155</v>
      </c>
      <c r="C304" s="307" t="s">
        <v>156</v>
      </c>
      <c r="D304" s="420"/>
      <c r="E304" s="418"/>
      <c r="F304" s="418"/>
      <c r="G304" s="418"/>
      <c r="H304" s="418"/>
      <c r="I304" s="424"/>
      <c r="J304" s="418"/>
      <c r="K304" s="90"/>
      <c r="L304" s="420"/>
      <c r="M304" s="422"/>
    </row>
    <row r="305" spans="1:13" x14ac:dyDescent="0.25">
      <c r="A305" s="422"/>
      <c r="B305" s="84" t="s">
        <v>157</v>
      </c>
      <c r="C305" s="307" t="s">
        <v>139</v>
      </c>
      <c r="D305" s="420"/>
      <c r="E305" s="418"/>
      <c r="F305" s="418"/>
      <c r="G305" s="418"/>
      <c r="H305" s="418"/>
      <c r="I305" s="424"/>
      <c r="J305" s="418"/>
      <c r="K305" s="90"/>
      <c r="L305" s="420"/>
      <c r="M305" s="422"/>
    </row>
    <row r="306" spans="1:13" x14ac:dyDescent="0.25">
      <c r="A306" s="422"/>
      <c r="B306" s="84" t="s">
        <v>158</v>
      </c>
      <c r="C306" s="307" t="s">
        <v>453</v>
      </c>
      <c r="D306" s="420"/>
      <c r="E306" s="418"/>
      <c r="F306" s="418"/>
      <c r="G306" s="418"/>
      <c r="H306" s="418"/>
      <c r="I306" s="424"/>
      <c r="J306" s="418"/>
      <c r="K306" s="90"/>
      <c r="L306" s="420"/>
      <c r="M306" s="422"/>
    </row>
    <row r="307" spans="1:13" x14ac:dyDescent="0.25">
      <c r="A307" s="422"/>
      <c r="B307" s="84" t="s">
        <v>159</v>
      </c>
      <c r="C307" s="307" t="s">
        <v>127</v>
      </c>
      <c r="D307" s="420"/>
      <c r="E307" s="418"/>
      <c r="F307" s="418"/>
      <c r="G307" s="418"/>
      <c r="H307" s="418"/>
      <c r="I307" s="424"/>
      <c r="J307" s="418"/>
      <c r="K307" s="90"/>
      <c r="L307" s="420"/>
      <c r="M307" s="422"/>
    </row>
    <row r="308" spans="1:13" x14ac:dyDescent="0.25">
      <c r="A308" s="422"/>
      <c r="B308" s="84" t="s">
        <v>160</v>
      </c>
      <c r="C308" s="307" t="s">
        <v>134</v>
      </c>
      <c r="D308" s="420"/>
      <c r="E308" s="418"/>
      <c r="F308" s="418"/>
      <c r="G308" s="418"/>
      <c r="H308" s="418"/>
      <c r="I308" s="424"/>
      <c r="J308" s="418"/>
      <c r="K308" s="90"/>
      <c r="L308" s="420"/>
      <c r="M308" s="422"/>
    </row>
    <row r="309" spans="1:13" x14ac:dyDescent="0.25">
      <c r="A309" s="422"/>
      <c r="B309" s="84" t="s">
        <v>161</v>
      </c>
      <c r="C309" s="307" t="s">
        <v>139</v>
      </c>
      <c r="D309" s="420"/>
      <c r="E309" s="418"/>
      <c r="F309" s="418"/>
      <c r="G309" s="418"/>
      <c r="H309" s="418"/>
      <c r="I309" s="424"/>
      <c r="J309" s="418"/>
      <c r="K309" s="90"/>
      <c r="L309" s="420"/>
      <c r="M309" s="422"/>
    </row>
    <row r="310" spans="1:13" x14ac:dyDescent="0.25">
      <c r="A310" s="422"/>
      <c r="B310" s="84" t="s">
        <v>454</v>
      </c>
      <c r="C310" s="307" t="s">
        <v>139</v>
      </c>
      <c r="D310" s="420"/>
      <c r="E310" s="418"/>
      <c r="F310" s="418"/>
      <c r="G310" s="418"/>
      <c r="H310" s="418"/>
      <c r="I310" s="424"/>
      <c r="J310" s="418"/>
      <c r="K310" s="90"/>
      <c r="L310" s="420"/>
      <c r="M310" s="422"/>
    </row>
    <row r="311" spans="1:13" x14ac:dyDescent="0.25">
      <c r="A311" s="422"/>
      <c r="B311" s="84" t="s">
        <v>162</v>
      </c>
      <c r="C311" s="307" t="s">
        <v>127</v>
      </c>
      <c r="D311" s="420"/>
      <c r="E311" s="418"/>
      <c r="F311" s="418"/>
      <c r="G311" s="418"/>
      <c r="H311" s="418"/>
      <c r="I311" s="424"/>
      <c r="J311" s="418"/>
      <c r="K311" s="90"/>
      <c r="L311" s="420"/>
      <c r="M311" s="422"/>
    </row>
    <row r="312" spans="1:13" x14ac:dyDescent="0.25">
      <c r="A312" s="422"/>
      <c r="B312" s="84" t="s">
        <v>163</v>
      </c>
      <c r="C312" s="307" t="s">
        <v>134</v>
      </c>
      <c r="D312" s="420"/>
      <c r="E312" s="418"/>
      <c r="F312" s="418"/>
      <c r="G312" s="418"/>
      <c r="H312" s="418"/>
      <c r="I312" s="424"/>
      <c r="J312" s="418"/>
      <c r="K312" s="90"/>
      <c r="L312" s="420"/>
      <c r="M312" s="422"/>
    </row>
    <row r="313" spans="1:13" x14ac:dyDescent="0.25">
      <c r="A313" s="368"/>
      <c r="B313" s="287" t="s">
        <v>164</v>
      </c>
      <c r="C313" s="308" t="s">
        <v>134</v>
      </c>
      <c r="D313" s="421"/>
      <c r="E313" s="403"/>
      <c r="F313" s="403"/>
      <c r="G313" s="403"/>
      <c r="H313" s="403"/>
      <c r="I313" s="425"/>
      <c r="J313" s="403"/>
      <c r="K313" s="291"/>
      <c r="L313" s="421"/>
      <c r="M313" s="368"/>
    </row>
    <row r="314" spans="1:13" x14ac:dyDescent="0.25">
      <c r="A314" s="285">
        <v>152</v>
      </c>
      <c r="B314" s="316" t="s">
        <v>165</v>
      </c>
      <c r="C314" s="82"/>
      <c r="D314" s="304">
        <v>20</v>
      </c>
      <c r="E314" s="295"/>
      <c r="F314" s="295"/>
      <c r="G314" s="295">
        <v>20</v>
      </c>
      <c r="H314" s="295"/>
      <c r="I314" s="82" t="s">
        <v>444</v>
      </c>
      <c r="J314" s="295"/>
      <c r="K314" s="295"/>
      <c r="L314" s="304">
        <v>20</v>
      </c>
      <c r="M314" s="274" t="s">
        <v>143</v>
      </c>
    </row>
    <row r="315" spans="1:13" ht="15.75" x14ac:dyDescent="0.25">
      <c r="A315" s="91"/>
      <c r="B315" s="36" t="s">
        <v>166</v>
      </c>
      <c r="C315" s="91"/>
      <c r="D315" s="92">
        <f t="shared" ref="D315:L315" si="18">SUM(D295:D314)</f>
        <v>7783.66</v>
      </c>
      <c r="E315" s="92">
        <f t="shared" si="18"/>
        <v>0</v>
      </c>
      <c r="F315" s="92">
        <f t="shared" si="18"/>
        <v>1635</v>
      </c>
      <c r="G315" s="92">
        <f t="shared" si="18"/>
        <v>1203.6599999999999</v>
      </c>
      <c r="H315" s="92">
        <f t="shared" si="18"/>
        <v>4945</v>
      </c>
      <c r="I315" s="92">
        <f t="shared" si="18"/>
        <v>0</v>
      </c>
      <c r="J315" s="92">
        <f t="shared" si="18"/>
        <v>0</v>
      </c>
      <c r="K315" s="92">
        <f t="shared" si="18"/>
        <v>0</v>
      </c>
      <c r="L315" s="92">
        <f t="shared" si="18"/>
        <v>7783.66</v>
      </c>
      <c r="M315" s="80"/>
    </row>
    <row r="316" spans="1:13" ht="18.75" x14ac:dyDescent="0.3">
      <c r="A316" s="394" t="s">
        <v>167</v>
      </c>
      <c r="B316" s="395"/>
      <c r="C316" s="395"/>
      <c r="D316" s="395"/>
      <c r="E316" s="395"/>
      <c r="F316" s="395"/>
      <c r="G316" s="395"/>
      <c r="H316" s="395"/>
      <c r="I316" s="395"/>
      <c r="J316" s="395"/>
      <c r="K316" s="395"/>
      <c r="L316" s="395"/>
      <c r="M316" s="396"/>
    </row>
    <row r="317" spans="1:13" ht="18.75" x14ac:dyDescent="0.3">
      <c r="A317" s="365">
        <v>153</v>
      </c>
      <c r="B317" s="398" t="s">
        <v>168</v>
      </c>
      <c r="C317" s="365" t="s">
        <v>169</v>
      </c>
      <c r="D317" s="406">
        <v>370</v>
      </c>
      <c r="E317" s="296"/>
      <c r="F317" s="296"/>
      <c r="G317" s="296"/>
      <c r="H317" s="93"/>
      <c r="I317" s="365" t="s">
        <v>455</v>
      </c>
      <c r="J317" s="410"/>
      <c r="K317" s="416"/>
      <c r="L317" s="402">
        <v>370</v>
      </c>
      <c r="M317" s="365" t="s">
        <v>170</v>
      </c>
    </row>
    <row r="318" spans="1:13" ht="18.75" x14ac:dyDescent="0.3">
      <c r="A318" s="368"/>
      <c r="B318" s="399"/>
      <c r="C318" s="368"/>
      <c r="D318" s="407"/>
      <c r="E318" s="295"/>
      <c r="F318" s="295">
        <v>185</v>
      </c>
      <c r="G318" s="295">
        <v>185</v>
      </c>
      <c r="H318" s="94"/>
      <c r="I318" s="368"/>
      <c r="J318" s="411"/>
      <c r="K318" s="417"/>
      <c r="L318" s="403"/>
      <c r="M318" s="368"/>
    </row>
    <row r="319" spans="1:13" ht="18.75" x14ac:dyDescent="0.3">
      <c r="A319" s="365">
        <v>154</v>
      </c>
      <c r="B319" s="398" t="s">
        <v>171</v>
      </c>
      <c r="C319" s="365" t="s">
        <v>172</v>
      </c>
      <c r="D319" s="406">
        <v>600</v>
      </c>
      <c r="E319" s="402"/>
      <c r="F319" s="9"/>
      <c r="G319" s="9"/>
      <c r="H319" s="93"/>
      <c r="I319" s="365" t="s">
        <v>456</v>
      </c>
      <c r="J319" s="410"/>
      <c r="K319" s="402"/>
      <c r="L319" s="402">
        <v>600</v>
      </c>
      <c r="M319" s="365" t="s">
        <v>170</v>
      </c>
    </row>
    <row r="320" spans="1:13" ht="18.75" x14ac:dyDescent="0.3">
      <c r="A320" s="368"/>
      <c r="B320" s="399"/>
      <c r="C320" s="368"/>
      <c r="D320" s="407"/>
      <c r="E320" s="403"/>
      <c r="F320" s="295">
        <v>300</v>
      </c>
      <c r="G320" s="295">
        <v>300</v>
      </c>
      <c r="H320" s="94"/>
      <c r="I320" s="368"/>
      <c r="J320" s="411"/>
      <c r="K320" s="403"/>
      <c r="L320" s="403"/>
      <c r="M320" s="368"/>
    </row>
    <row r="321" spans="1:13" x14ac:dyDescent="0.25">
      <c r="A321" s="365">
        <v>155</v>
      </c>
      <c r="B321" s="398" t="s">
        <v>173</v>
      </c>
      <c r="C321" s="365" t="s">
        <v>457</v>
      </c>
      <c r="D321" s="406">
        <v>700</v>
      </c>
      <c r="E321" s="402"/>
      <c r="F321" s="9"/>
      <c r="G321" s="9"/>
      <c r="H321" s="414"/>
      <c r="I321" s="365" t="s">
        <v>322</v>
      </c>
      <c r="J321" s="410"/>
      <c r="K321" s="402"/>
      <c r="L321" s="402">
        <v>700</v>
      </c>
      <c r="M321" s="365" t="s">
        <v>170</v>
      </c>
    </row>
    <row r="322" spans="1:13" x14ac:dyDescent="0.25">
      <c r="A322" s="368"/>
      <c r="B322" s="399"/>
      <c r="C322" s="368"/>
      <c r="D322" s="407"/>
      <c r="E322" s="403"/>
      <c r="F322" s="295">
        <v>280</v>
      </c>
      <c r="G322" s="295">
        <v>420</v>
      </c>
      <c r="H322" s="415"/>
      <c r="I322" s="368"/>
      <c r="J322" s="411"/>
      <c r="K322" s="403"/>
      <c r="L322" s="403"/>
      <c r="M322" s="368"/>
    </row>
    <row r="323" spans="1:13" ht="31.5" x14ac:dyDescent="0.25">
      <c r="A323" s="285"/>
      <c r="B323" s="95" t="s">
        <v>174</v>
      </c>
      <c r="C323" s="285"/>
      <c r="D323" s="96">
        <f>SUM(D317:D321)</f>
        <v>1670</v>
      </c>
      <c r="E323" s="96">
        <f t="shared" ref="E323:L323" si="19">SUM(E317:E321)</f>
        <v>0</v>
      </c>
      <c r="F323" s="96">
        <f>SUM(F317:F322)</f>
        <v>765</v>
      </c>
      <c r="G323" s="96">
        <f>SUM(G317:G322)</f>
        <v>905</v>
      </c>
      <c r="H323" s="96">
        <f t="shared" si="19"/>
        <v>0</v>
      </c>
      <c r="I323" s="96">
        <f t="shared" si="19"/>
        <v>0</v>
      </c>
      <c r="J323" s="96">
        <f t="shared" si="19"/>
        <v>0</v>
      </c>
      <c r="K323" s="96">
        <f t="shared" si="19"/>
        <v>0</v>
      </c>
      <c r="L323" s="96">
        <f t="shared" si="19"/>
        <v>1670</v>
      </c>
      <c r="M323" s="285"/>
    </row>
    <row r="324" spans="1:13" ht="18.75" x14ac:dyDescent="0.3">
      <c r="A324" s="394" t="s">
        <v>175</v>
      </c>
      <c r="B324" s="395"/>
      <c r="C324" s="395"/>
      <c r="D324" s="395"/>
      <c r="E324" s="395"/>
      <c r="F324" s="395"/>
      <c r="G324" s="395"/>
      <c r="H324" s="395"/>
      <c r="I324" s="395"/>
      <c r="J324" s="395"/>
      <c r="K324" s="395"/>
      <c r="L324" s="395"/>
      <c r="M324" s="396"/>
    </row>
    <row r="325" spans="1:13" ht="18.75" x14ac:dyDescent="0.3">
      <c r="A325" s="412">
        <v>156</v>
      </c>
      <c r="B325" s="398" t="s">
        <v>176</v>
      </c>
      <c r="C325" s="365" t="s">
        <v>177</v>
      </c>
      <c r="D325" s="402">
        <v>425</v>
      </c>
      <c r="E325" s="298"/>
      <c r="F325" s="296"/>
      <c r="G325" s="296"/>
      <c r="H325" s="97"/>
      <c r="I325" s="365" t="s">
        <v>322</v>
      </c>
      <c r="J325" s="408"/>
      <c r="K325" s="402">
        <v>425</v>
      </c>
      <c r="L325" s="408"/>
      <c r="M325" s="365" t="s">
        <v>175</v>
      </c>
    </row>
    <row r="326" spans="1:13" x14ac:dyDescent="0.25">
      <c r="A326" s="413"/>
      <c r="B326" s="399"/>
      <c r="C326" s="368"/>
      <c r="D326" s="403"/>
      <c r="E326" s="301"/>
      <c r="F326" s="301">
        <v>170</v>
      </c>
      <c r="G326" s="301">
        <v>170</v>
      </c>
      <c r="H326" s="98">
        <v>85</v>
      </c>
      <c r="I326" s="368"/>
      <c r="J326" s="409"/>
      <c r="K326" s="403"/>
      <c r="L326" s="409"/>
      <c r="M326" s="368"/>
    </row>
    <row r="327" spans="1:13" x14ac:dyDescent="0.25">
      <c r="A327" s="365">
        <v>157</v>
      </c>
      <c r="B327" s="398" t="s">
        <v>178</v>
      </c>
      <c r="C327" s="365" t="s">
        <v>458</v>
      </c>
      <c r="D327" s="406">
        <v>35</v>
      </c>
      <c r="E327" s="294"/>
      <c r="F327" s="16"/>
      <c r="G327" s="16"/>
      <c r="H327" s="16"/>
      <c r="I327" s="365" t="s">
        <v>322</v>
      </c>
      <c r="J327" s="402"/>
      <c r="K327" s="402">
        <v>35</v>
      </c>
      <c r="L327" s="404"/>
      <c r="M327" s="365" t="s">
        <v>175</v>
      </c>
    </row>
    <row r="328" spans="1:13" x14ac:dyDescent="0.25">
      <c r="A328" s="368"/>
      <c r="B328" s="399"/>
      <c r="C328" s="368"/>
      <c r="D328" s="407"/>
      <c r="E328" s="301"/>
      <c r="F328" s="301">
        <v>17.5</v>
      </c>
      <c r="G328" s="301">
        <v>17.5</v>
      </c>
      <c r="H328" s="301"/>
      <c r="I328" s="368"/>
      <c r="J328" s="403"/>
      <c r="K328" s="403"/>
      <c r="L328" s="405"/>
      <c r="M328" s="368"/>
    </row>
    <row r="329" spans="1:13" x14ac:dyDescent="0.25">
      <c r="A329" s="365">
        <v>158</v>
      </c>
      <c r="B329" s="398" t="s">
        <v>179</v>
      </c>
      <c r="C329" s="365" t="s">
        <v>459</v>
      </c>
      <c r="D329" s="406">
        <v>67.472999999999999</v>
      </c>
      <c r="E329" s="294"/>
      <c r="F329" s="16"/>
      <c r="G329" s="16"/>
      <c r="H329" s="16"/>
      <c r="I329" s="365" t="s">
        <v>322</v>
      </c>
      <c r="J329" s="402"/>
      <c r="K329" s="402">
        <v>67.47</v>
      </c>
      <c r="L329" s="404"/>
      <c r="M329" s="365" t="s">
        <v>175</v>
      </c>
    </row>
    <row r="330" spans="1:13" x14ac:dyDescent="0.25">
      <c r="A330" s="368"/>
      <c r="B330" s="399"/>
      <c r="C330" s="368"/>
      <c r="D330" s="407"/>
      <c r="E330" s="301"/>
      <c r="F330" s="301">
        <v>27.54</v>
      </c>
      <c r="G330" s="301">
        <v>39.933</v>
      </c>
      <c r="H330" s="301"/>
      <c r="I330" s="368"/>
      <c r="J330" s="403"/>
      <c r="K330" s="403"/>
      <c r="L330" s="405"/>
      <c r="M330" s="368"/>
    </row>
    <row r="331" spans="1:13" x14ac:dyDescent="0.25">
      <c r="A331" s="365">
        <v>159</v>
      </c>
      <c r="B331" s="398" t="s">
        <v>180</v>
      </c>
      <c r="C331" s="365" t="s">
        <v>460</v>
      </c>
      <c r="D331" s="406">
        <v>330</v>
      </c>
      <c r="E331" s="294"/>
      <c r="F331" s="16"/>
      <c r="G331" s="16"/>
      <c r="H331" s="294"/>
      <c r="I331" s="365" t="s">
        <v>322</v>
      </c>
      <c r="J331" s="402"/>
      <c r="K331" s="402">
        <v>330</v>
      </c>
      <c r="L331" s="404"/>
      <c r="M331" s="365" t="s">
        <v>175</v>
      </c>
    </row>
    <row r="332" spans="1:13" x14ac:dyDescent="0.25">
      <c r="A332" s="368"/>
      <c r="B332" s="399"/>
      <c r="C332" s="368"/>
      <c r="D332" s="407"/>
      <c r="E332" s="295"/>
      <c r="F332" s="295">
        <v>148.5</v>
      </c>
      <c r="G332" s="295">
        <v>148.5</v>
      </c>
      <c r="H332" s="295">
        <v>33</v>
      </c>
      <c r="I332" s="368"/>
      <c r="J332" s="403"/>
      <c r="K332" s="403"/>
      <c r="L332" s="405"/>
      <c r="M332" s="368"/>
    </row>
    <row r="333" spans="1:13" ht="30" x14ac:dyDescent="0.25">
      <c r="A333" s="274">
        <v>160</v>
      </c>
      <c r="B333" s="319" t="s">
        <v>181</v>
      </c>
      <c r="C333" s="274" t="s">
        <v>286</v>
      </c>
      <c r="D333" s="313">
        <v>210</v>
      </c>
      <c r="E333" s="313"/>
      <c r="F333" s="313"/>
      <c r="G333" s="313">
        <v>210</v>
      </c>
      <c r="H333" s="313"/>
      <c r="I333" s="274" t="s">
        <v>322</v>
      </c>
      <c r="J333" s="313"/>
      <c r="K333" s="313">
        <v>210</v>
      </c>
      <c r="L333" s="99"/>
      <c r="M333" s="274" t="s">
        <v>182</v>
      </c>
    </row>
    <row r="334" spans="1:13" ht="30" x14ac:dyDescent="0.25">
      <c r="A334" s="274">
        <v>161</v>
      </c>
      <c r="B334" s="319" t="s">
        <v>183</v>
      </c>
      <c r="C334" s="274" t="s">
        <v>184</v>
      </c>
      <c r="D334" s="313">
        <v>10</v>
      </c>
      <c r="E334" s="313"/>
      <c r="F334" s="313"/>
      <c r="G334" s="313">
        <v>5</v>
      </c>
      <c r="H334" s="313">
        <v>5</v>
      </c>
      <c r="I334" s="274" t="s">
        <v>322</v>
      </c>
      <c r="J334" s="313"/>
      <c r="K334" s="313">
        <v>10</v>
      </c>
      <c r="L334" s="100"/>
      <c r="M334" s="274" t="s">
        <v>185</v>
      </c>
    </row>
    <row r="335" spans="1:13" ht="30" x14ac:dyDescent="0.25">
      <c r="A335" s="274">
        <v>162</v>
      </c>
      <c r="B335" s="319" t="s">
        <v>186</v>
      </c>
      <c r="C335" s="274"/>
      <c r="D335" s="313">
        <v>1.2</v>
      </c>
      <c r="E335" s="313"/>
      <c r="F335" s="313"/>
      <c r="G335" s="313">
        <v>1.2</v>
      </c>
      <c r="H335" s="313"/>
      <c r="I335" s="274" t="s">
        <v>379</v>
      </c>
      <c r="J335" s="313"/>
      <c r="K335" s="313">
        <v>1.2</v>
      </c>
      <c r="L335" s="100"/>
      <c r="M335" s="274" t="s">
        <v>175</v>
      </c>
    </row>
    <row r="336" spans="1:13" ht="30" x14ac:dyDescent="0.25">
      <c r="A336" s="274">
        <v>163</v>
      </c>
      <c r="B336" s="319" t="s">
        <v>187</v>
      </c>
      <c r="C336" s="274" t="s">
        <v>188</v>
      </c>
      <c r="D336" s="313">
        <v>38</v>
      </c>
      <c r="E336" s="313"/>
      <c r="F336" s="313">
        <v>16</v>
      </c>
      <c r="G336" s="313">
        <v>16</v>
      </c>
      <c r="H336" s="313">
        <v>6</v>
      </c>
      <c r="I336" s="274" t="s">
        <v>322</v>
      </c>
      <c r="J336" s="313"/>
      <c r="K336" s="313"/>
      <c r="L336" s="313">
        <v>38</v>
      </c>
      <c r="M336" s="274" t="s">
        <v>175</v>
      </c>
    </row>
    <row r="337" spans="1:13" ht="15.75" x14ac:dyDescent="0.25">
      <c r="A337" s="91"/>
      <c r="B337" s="36" t="s">
        <v>189</v>
      </c>
      <c r="C337" s="91"/>
      <c r="D337" s="92">
        <f>SUM(D325:D336)</f>
        <v>1116.673</v>
      </c>
      <c r="E337" s="92">
        <f t="shared" ref="E337:L337" si="20">SUM(E325:E336)</f>
        <v>0</v>
      </c>
      <c r="F337" s="92">
        <f t="shared" si="20"/>
        <v>379.53999999999996</v>
      </c>
      <c r="G337" s="92">
        <f t="shared" si="20"/>
        <v>608.13300000000004</v>
      </c>
      <c r="H337" s="92">
        <f t="shared" si="20"/>
        <v>129</v>
      </c>
      <c r="I337" s="92">
        <f t="shared" si="20"/>
        <v>0</v>
      </c>
      <c r="J337" s="92">
        <f t="shared" si="20"/>
        <v>0</v>
      </c>
      <c r="K337" s="92">
        <f t="shared" si="20"/>
        <v>1078.67</v>
      </c>
      <c r="L337" s="92">
        <f t="shared" si="20"/>
        <v>38</v>
      </c>
      <c r="M337" s="80"/>
    </row>
    <row r="338" spans="1:13" ht="18.75" x14ac:dyDescent="0.25">
      <c r="A338" s="377" t="s">
        <v>190</v>
      </c>
      <c r="B338" s="378"/>
      <c r="C338" s="378"/>
      <c r="D338" s="378"/>
      <c r="E338" s="378"/>
      <c r="F338" s="378"/>
      <c r="G338" s="378"/>
      <c r="H338" s="378"/>
      <c r="I338" s="378"/>
      <c r="J338" s="378"/>
      <c r="K338" s="378"/>
      <c r="L338" s="378"/>
      <c r="M338" s="379"/>
    </row>
    <row r="339" spans="1:13" x14ac:dyDescent="0.25">
      <c r="A339" s="318">
        <v>164</v>
      </c>
      <c r="B339" s="319" t="s">
        <v>191</v>
      </c>
      <c r="C339" s="320"/>
      <c r="D339" s="294">
        <v>8</v>
      </c>
      <c r="E339" s="101"/>
      <c r="F339" s="101"/>
      <c r="G339" s="101">
        <v>4</v>
      </c>
      <c r="H339" s="101">
        <v>4</v>
      </c>
      <c r="I339" s="102" t="s">
        <v>466</v>
      </c>
      <c r="J339" s="101"/>
      <c r="K339" s="101"/>
      <c r="L339" s="101">
        <v>8</v>
      </c>
      <c r="M339" s="320" t="s">
        <v>192</v>
      </c>
    </row>
    <row r="340" spans="1:13" ht="45" x14ac:dyDescent="0.25">
      <c r="A340" s="318">
        <v>165</v>
      </c>
      <c r="B340" s="319" t="s">
        <v>193</v>
      </c>
      <c r="C340" s="320"/>
      <c r="D340" s="294">
        <v>12</v>
      </c>
      <c r="E340" s="101"/>
      <c r="F340" s="101"/>
      <c r="G340" s="101">
        <v>6</v>
      </c>
      <c r="H340" s="101">
        <v>6</v>
      </c>
      <c r="I340" s="102" t="s">
        <v>466</v>
      </c>
      <c r="J340" s="101"/>
      <c r="K340" s="101"/>
      <c r="L340" s="294">
        <v>12</v>
      </c>
      <c r="M340" s="320" t="s">
        <v>192</v>
      </c>
    </row>
    <row r="341" spans="1:13" ht="30" x14ac:dyDescent="0.25">
      <c r="A341" s="318">
        <v>166</v>
      </c>
      <c r="B341" s="319" t="s">
        <v>194</v>
      </c>
      <c r="C341" s="320"/>
      <c r="D341" s="294">
        <v>8</v>
      </c>
      <c r="E341" s="101"/>
      <c r="F341" s="101"/>
      <c r="G341" s="101">
        <v>4</v>
      </c>
      <c r="H341" s="101">
        <v>4</v>
      </c>
      <c r="I341" s="102" t="s">
        <v>466</v>
      </c>
      <c r="J341" s="101"/>
      <c r="K341" s="101"/>
      <c r="L341" s="294">
        <v>8</v>
      </c>
      <c r="M341" s="320" t="s">
        <v>192</v>
      </c>
    </row>
    <row r="342" spans="1:13" ht="15.75" x14ac:dyDescent="0.25">
      <c r="A342" s="318"/>
      <c r="B342" s="95" t="s">
        <v>195</v>
      </c>
      <c r="C342" s="274"/>
      <c r="D342" s="68">
        <f t="shared" ref="D342:L342" si="21">SUM(D339:D341)</f>
        <v>28</v>
      </c>
      <c r="E342" s="68">
        <f t="shared" si="21"/>
        <v>0</v>
      </c>
      <c r="F342" s="68">
        <f t="shared" si="21"/>
        <v>0</v>
      </c>
      <c r="G342" s="68">
        <f t="shared" si="21"/>
        <v>14</v>
      </c>
      <c r="H342" s="68">
        <f t="shared" si="21"/>
        <v>14</v>
      </c>
      <c r="I342" s="68">
        <f t="shared" si="21"/>
        <v>0</v>
      </c>
      <c r="J342" s="68">
        <f t="shared" si="21"/>
        <v>0</v>
      </c>
      <c r="K342" s="68">
        <f t="shared" si="21"/>
        <v>0</v>
      </c>
      <c r="L342" s="68">
        <f t="shared" si="21"/>
        <v>28</v>
      </c>
      <c r="M342" s="274"/>
    </row>
    <row r="343" spans="1:13" ht="18.75" x14ac:dyDescent="0.3">
      <c r="A343" s="391" t="s">
        <v>229</v>
      </c>
      <c r="B343" s="392"/>
      <c r="C343" s="392"/>
      <c r="D343" s="392"/>
      <c r="E343" s="392"/>
      <c r="F343" s="392"/>
      <c r="G343" s="392"/>
      <c r="H343" s="392"/>
      <c r="I343" s="392"/>
      <c r="J343" s="392"/>
      <c r="K343" s="392"/>
      <c r="L343" s="392"/>
      <c r="M343" s="393"/>
    </row>
    <row r="344" spans="1:13" x14ac:dyDescent="0.25">
      <c r="A344" s="355">
        <v>167</v>
      </c>
      <c r="B344" s="398" t="s">
        <v>230</v>
      </c>
      <c r="C344" s="400" t="s">
        <v>462</v>
      </c>
      <c r="D344" s="402">
        <v>1437.1</v>
      </c>
      <c r="E344" s="281"/>
      <c r="F344" s="281"/>
      <c r="G344" s="281"/>
      <c r="H344" s="281"/>
      <c r="I344" s="404" t="s">
        <v>231</v>
      </c>
      <c r="J344" s="380"/>
      <c r="K344" s="382">
        <v>1437.1</v>
      </c>
      <c r="L344" s="389"/>
      <c r="M344" s="365" t="s">
        <v>232</v>
      </c>
    </row>
    <row r="345" spans="1:13" x14ac:dyDescent="0.25">
      <c r="A345" s="397"/>
      <c r="B345" s="399"/>
      <c r="C345" s="401"/>
      <c r="D345" s="403"/>
      <c r="E345" s="325">
        <v>390.1</v>
      </c>
      <c r="F345" s="325">
        <v>205.3</v>
      </c>
      <c r="G345" s="325">
        <v>205.3</v>
      </c>
      <c r="H345" s="325">
        <v>636.4</v>
      </c>
      <c r="I345" s="405"/>
      <c r="J345" s="381"/>
      <c r="K345" s="383"/>
      <c r="L345" s="390"/>
      <c r="M345" s="368"/>
    </row>
    <row r="346" spans="1:13" ht="45" x14ac:dyDescent="0.25">
      <c r="A346" s="283">
        <v>168</v>
      </c>
      <c r="B346" s="316" t="s">
        <v>233</v>
      </c>
      <c r="C346" s="283" t="s">
        <v>234</v>
      </c>
      <c r="D346" s="114">
        <v>10</v>
      </c>
      <c r="E346" s="114"/>
      <c r="F346" s="114">
        <v>5</v>
      </c>
      <c r="G346" s="114">
        <v>5</v>
      </c>
      <c r="H346" s="114"/>
      <c r="I346" s="274" t="s">
        <v>444</v>
      </c>
      <c r="J346" s="114"/>
      <c r="K346" s="114"/>
      <c r="L346" s="114">
        <v>10</v>
      </c>
      <c r="M346" s="274" t="s">
        <v>232</v>
      </c>
    </row>
    <row r="347" spans="1:13" ht="30" x14ac:dyDescent="0.25">
      <c r="A347" s="283">
        <v>168</v>
      </c>
      <c r="B347" s="316" t="s">
        <v>235</v>
      </c>
      <c r="C347" s="283" t="s">
        <v>75</v>
      </c>
      <c r="D347" s="114">
        <v>8</v>
      </c>
      <c r="E347" s="115"/>
      <c r="F347" s="114"/>
      <c r="G347" s="114">
        <v>8</v>
      </c>
      <c r="H347" s="114"/>
      <c r="I347" s="274" t="s">
        <v>463</v>
      </c>
      <c r="J347" s="114"/>
      <c r="K347" s="114"/>
      <c r="L347" s="114">
        <v>8</v>
      </c>
      <c r="M347" s="274" t="s">
        <v>232</v>
      </c>
    </row>
    <row r="348" spans="1:13" ht="30" x14ac:dyDescent="0.25">
      <c r="A348" s="283">
        <v>168</v>
      </c>
      <c r="B348" s="103" t="s">
        <v>236</v>
      </c>
      <c r="C348" s="100"/>
      <c r="D348" s="114">
        <v>50</v>
      </c>
      <c r="E348" s="115"/>
      <c r="F348" s="114">
        <v>10</v>
      </c>
      <c r="G348" s="114">
        <v>40</v>
      </c>
      <c r="H348" s="114"/>
      <c r="I348" s="274" t="s">
        <v>444</v>
      </c>
      <c r="J348" s="114"/>
      <c r="K348" s="114"/>
      <c r="L348" s="114">
        <v>50</v>
      </c>
      <c r="M348" s="274" t="s">
        <v>232</v>
      </c>
    </row>
    <row r="349" spans="1:13" ht="45" x14ac:dyDescent="0.25">
      <c r="A349" s="283">
        <v>168</v>
      </c>
      <c r="B349" s="103" t="s">
        <v>237</v>
      </c>
      <c r="C349" s="283" t="s">
        <v>238</v>
      </c>
      <c r="D349" s="114">
        <v>10</v>
      </c>
      <c r="E349" s="114"/>
      <c r="F349" s="114"/>
      <c r="G349" s="114">
        <v>10</v>
      </c>
      <c r="H349" s="114"/>
      <c r="I349" s="274" t="s">
        <v>322</v>
      </c>
      <c r="J349" s="114"/>
      <c r="K349" s="114"/>
      <c r="L349" s="114">
        <v>10</v>
      </c>
      <c r="M349" s="274" t="s">
        <v>232</v>
      </c>
    </row>
    <row r="350" spans="1:13" ht="45" x14ac:dyDescent="0.25">
      <c r="A350" s="283">
        <v>168</v>
      </c>
      <c r="B350" s="103" t="s">
        <v>239</v>
      </c>
      <c r="C350" s="283" t="s">
        <v>240</v>
      </c>
      <c r="D350" s="114">
        <v>28</v>
      </c>
      <c r="E350" s="115"/>
      <c r="F350" s="114"/>
      <c r="G350" s="114"/>
      <c r="H350" s="114">
        <v>28</v>
      </c>
      <c r="I350" s="274" t="s">
        <v>464</v>
      </c>
      <c r="J350" s="114"/>
      <c r="K350" s="114"/>
      <c r="L350" s="114">
        <v>28</v>
      </c>
      <c r="M350" s="274" t="s">
        <v>232</v>
      </c>
    </row>
    <row r="351" spans="1:13" ht="30" x14ac:dyDescent="0.25">
      <c r="A351" s="283">
        <v>169</v>
      </c>
      <c r="B351" s="316" t="s">
        <v>241</v>
      </c>
      <c r="C351" s="100"/>
      <c r="D351" s="114">
        <v>80</v>
      </c>
      <c r="E351" s="114"/>
      <c r="F351" s="114">
        <v>30</v>
      </c>
      <c r="G351" s="114">
        <v>50</v>
      </c>
      <c r="H351" s="114"/>
      <c r="I351" s="274" t="s">
        <v>465</v>
      </c>
      <c r="J351" s="114"/>
      <c r="K351" s="114"/>
      <c r="L351" s="114">
        <v>80</v>
      </c>
      <c r="M351" s="274" t="s">
        <v>232</v>
      </c>
    </row>
    <row r="352" spans="1:13" ht="30" x14ac:dyDescent="0.25">
      <c r="A352" s="283">
        <v>170</v>
      </c>
      <c r="B352" s="316" t="s">
        <v>242</v>
      </c>
      <c r="C352" s="283" t="s">
        <v>243</v>
      </c>
      <c r="D352" s="114">
        <v>26</v>
      </c>
      <c r="E352" s="115"/>
      <c r="F352" s="114"/>
      <c r="G352" s="114">
        <v>26</v>
      </c>
      <c r="H352" s="114"/>
      <c r="I352" s="274" t="s">
        <v>322</v>
      </c>
      <c r="J352" s="114"/>
      <c r="K352" s="114"/>
      <c r="L352" s="114">
        <v>26</v>
      </c>
      <c r="M352" s="274" t="s">
        <v>232</v>
      </c>
    </row>
    <row r="353" spans="1:13" ht="30" x14ac:dyDescent="0.25">
      <c r="A353" s="283">
        <v>171</v>
      </c>
      <c r="B353" s="103" t="s">
        <v>244</v>
      </c>
      <c r="C353" s="100"/>
      <c r="D353" s="114">
        <v>100</v>
      </c>
      <c r="E353" s="115"/>
      <c r="F353" s="114">
        <v>50</v>
      </c>
      <c r="G353" s="114">
        <v>50</v>
      </c>
      <c r="H353" s="114"/>
      <c r="I353" s="274" t="s">
        <v>444</v>
      </c>
      <c r="J353" s="114"/>
      <c r="K353" s="114"/>
      <c r="L353" s="114">
        <v>100</v>
      </c>
      <c r="M353" s="274" t="s">
        <v>232</v>
      </c>
    </row>
    <row r="354" spans="1:13" ht="31.5" x14ac:dyDescent="0.25">
      <c r="A354" s="34"/>
      <c r="B354" s="33" t="s">
        <v>245</v>
      </c>
      <c r="C354" s="34"/>
      <c r="D354" s="112">
        <f>SUM(D344:D353)</f>
        <v>1749.1</v>
      </c>
      <c r="E354" s="112">
        <f t="shared" ref="E354:L354" si="22">SUM(E344:E353)</f>
        <v>390.1</v>
      </c>
      <c r="F354" s="112">
        <f t="shared" si="22"/>
        <v>300.3</v>
      </c>
      <c r="G354" s="112">
        <f t="shared" si="22"/>
        <v>394.3</v>
      </c>
      <c r="H354" s="112">
        <f t="shared" si="22"/>
        <v>664.4</v>
      </c>
      <c r="I354" s="112">
        <f t="shared" si="22"/>
        <v>0</v>
      </c>
      <c r="J354" s="112">
        <f t="shared" si="22"/>
        <v>0</v>
      </c>
      <c r="K354" s="112">
        <f t="shared" si="22"/>
        <v>1437.1</v>
      </c>
      <c r="L354" s="112">
        <f t="shared" si="22"/>
        <v>312</v>
      </c>
      <c r="M354" s="110"/>
    </row>
    <row r="355" spans="1:13" ht="18.75" x14ac:dyDescent="0.3">
      <c r="A355" s="391" t="s">
        <v>246</v>
      </c>
      <c r="B355" s="392"/>
      <c r="C355" s="392"/>
      <c r="D355" s="392"/>
      <c r="E355" s="392"/>
      <c r="F355" s="392"/>
      <c r="G355" s="392"/>
      <c r="H355" s="392"/>
      <c r="I355" s="392"/>
      <c r="J355" s="392"/>
      <c r="K355" s="392"/>
      <c r="L355" s="392"/>
      <c r="M355" s="393"/>
    </row>
    <row r="356" spans="1:13" x14ac:dyDescent="0.25">
      <c r="A356" s="116">
        <v>172</v>
      </c>
      <c r="B356" s="117" t="s">
        <v>247</v>
      </c>
      <c r="C356" s="116"/>
      <c r="D356" s="118"/>
      <c r="E356" s="119"/>
      <c r="F356" s="120"/>
      <c r="G356" s="119"/>
      <c r="H356" s="120"/>
      <c r="I356" s="121" t="s">
        <v>248</v>
      </c>
      <c r="J356" s="122"/>
      <c r="K356" s="123"/>
      <c r="L356" s="124"/>
      <c r="M356" s="121" t="s">
        <v>249</v>
      </c>
    </row>
    <row r="357" spans="1:13" x14ac:dyDescent="0.25">
      <c r="A357" s="125"/>
      <c r="B357" s="126" t="s">
        <v>250</v>
      </c>
      <c r="C357" s="125" t="s">
        <v>251</v>
      </c>
      <c r="D357" s="127">
        <v>1755</v>
      </c>
      <c r="E357" s="128">
        <v>185.25</v>
      </c>
      <c r="F357" s="129">
        <v>715</v>
      </c>
      <c r="G357" s="128">
        <v>432.25</v>
      </c>
      <c r="H357" s="129">
        <v>422.5</v>
      </c>
      <c r="I357" s="130" t="s">
        <v>252</v>
      </c>
      <c r="J357" s="131"/>
      <c r="K357" s="130"/>
      <c r="L357" s="132">
        <f>SUM(D357)</f>
        <v>1755</v>
      </c>
      <c r="M357" s="130" t="s">
        <v>253</v>
      </c>
    </row>
    <row r="358" spans="1:13" x14ac:dyDescent="0.25">
      <c r="A358" s="133"/>
      <c r="B358" s="134" t="s">
        <v>254</v>
      </c>
      <c r="C358" s="135" t="s">
        <v>471</v>
      </c>
      <c r="D358" s="136">
        <v>1715</v>
      </c>
      <c r="E358" s="137"/>
      <c r="F358" s="138">
        <v>500</v>
      </c>
      <c r="G358" s="139">
        <v>1015</v>
      </c>
      <c r="H358" s="140">
        <v>200</v>
      </c>
      <c r="I358" s="141" t="s">
        <v>467</v>
      </c>
      <c r="J358" s="140"/>
      <c r="K358" s="139">
        <f>SUM(D358)</f>
        <v>1715</v>
      </c>
      <c r="L358" s="142"/>
      <c r="M358" s="143" t="s">
        <v>255</v>
      </c>
    </row>
    <row r="359" spans="1:13" x14ac:dyDescent="0.25">
      <c r="A359" s="121">
        <v>173</v>
      </c>
      <c r="B359" s="144" t="s">
        <v>256</v>
      </c>
      <c r="C359" s="145"/>
      <c r="D359" s="129"/>
      <c r="E359" s="146"/>
      <c r="F359" s="146"/>
      <c r="G359" s="146"/>
      <c r="H359" s="147"/>
      <c r="I359" s="130" t="s">
        <v>248</v>
      </c>
      <c r="J359" s="148"/>
      <c r="K359" s="148"/>
      <c r="L359" s="148"/>
      <c r="M359" s="121" t="s">
        <v>249</v>
      </c>
    </row>
    <row r="360" spans="1:13" x14ac:dyDescent="0.25">
      <c r="A360" s="130"/>
      <c r="B360" s="149" t="s">
        <v>257</v>
      </c>
      <c r="C360" s="130" t="s">
        <v>472</v>
      </c>
      <c r="D360" s="129">
        <v>60.75</v>
      </c>
      <c r="E360" s="128">
        <v>6.75</v>
      </c>
      <c r="F360" s="128">
        <v>27</v>
      </c>
      <c r="G360" s="128">
        <v>20.25</v>
      </c>
      <c r="H360" s="132">
        <v>6.75</v>
      </c>
      <c r="I360" s="130" t="s">
        <v>468</v>
      </c>
      <c r="J360" s="148"/>
      <c r="K360" s="148"/>
      <c r="L360" s="128">
        <f>SUM(D360)</f>
        <v>60.75</v>
      </c>
      <c r="M360" s="130" t="s">
        <v>253</v>
      </c>
    </row>
    <row r="361" spans="1:13" x14ac:dyDescent="0.25">
      <c r="A361" s="121">
        <v>174</v>
      </c>
      <c r="B361" s="150" t="s">
        <v>258</v>
      </c>
      <c r="C361" s="121"/>
      <c r="D361" s="151"/>
      <c r="E361" s="145"/>
      <c r="F361" s="145"/>
      <c r="G361" s="145"/>
      <c r="H361" s="145"/>
      <c r="I361" s="121" t="s">
        <v>248</v>
      </c>
      <c r="J361" s="150"/>
      <c r="K361" s="150"/>
      <c r="L361" s="123"/>
      <c r="M361" s="121" t="s">
        <v>249</v>
      </c>
    </row>
    <row r="362" spans="1:13" x14ac:dyDescent="0.25">
      <c r="A362" s="143"/>
      <c r="B362" s="152" t="s">
        <v>259</v>
      </c>
      <c r="C362" s="143" t="s">
        <v>473</v>
      </c>
      <c r="D362" s="153">
        <v>97.5</v>
      </c>
      <c r="E362" s="153">
        <v>15</v>
      </c>
      <c r="F362" s="153">
        <v>30</v>
      </c>
      <c r="G362" s="153">
        <v>37.5</v>
      </c>
      <c r="H362" s="153">
        <v>15</v>
      </c>
      <c r="I362" s="143" t="s">
        <v>260</v>
      </c>
      <c r="J362" s="152"/>
      <c r="K362" s="153"/>
      <c r="L362" s="153">
        <f>SUM(D362)</f>
        <v>97.5</v>
      </c>
      <c r="M362" s="143" t="s">
        <v>253</v>
      </c>
    </row>
    <row r="363" spans="1:13" x14ac:dyDescent="0.25">
      <c r="A363" s="121">
        <v>175</v>
      </c>
      <c r="B363" s="150" t="s">
        <v>261</v>
      </c>
      <c r="C363" s="145"/>
      <c r="D363" s="145"/>
      <c r="E363" s="145"/>
      <c r="F363" s="154"/>
      <c r="G363" s="145"/>
      <c r="H363" s="145"/>
      <c r="I363" s="124" t="s">
        <v>262</v>
      </c>
      <c r="J363" s="144"/>
      <c r="K363" s="150"/>
      <c r="L363" s="150"/>
      <c r="M363" s="121" t="s">
        <v>249</v>
      </c>
    </row>
    <row r="364" spans="1:13" x14ac:dyDescent="0.25">
      <c r="A364" s="130"/>
      <c r="B364" s="148" t="s">
        <v>263</v>
      </c>
      <c r="C364" s="128" t="s">
        <v>474</v>
      </c>
      <c r="D364" s="128">
        <v>200</v>
      </c>
      <c r="E364" s="128">
        <v>50</v>
      </c>
      <c r="F364" s="127">
        <v>50</v>
      </c>
      <c r="G364" s="128">
        <v>50</v>
      </c>
      <c r="H364" s="128">
        <v>50</v>
      </c>
      <c r="I364" s="155" t="s">
        <v>467</v>
      </c>
      <c r="J364" s="156"/>
      <c r="K364" s="148"/>
      <c r="L364" s="128">
        <f>SUM(D364)</f>
        <v>200</v>
      </c>
      <c r="M364" s="130" t="s">
        <v>253</v>
      </c>
    </row>
    <row r="365" spans="1:13" x14ac:dyDescent="0.25">
      <c r="A365" s="143"/>
      <c r="B365" s="152" t="s">
        <v>264</v>
      </c>
      <c r="C365" s="143" t="s">
        <v>63</v>
      </c>
      <c r="D365" s="153"/>
      <c r="E365" s="153"/>
      <c r="F365" s="157"/>
      <c r="G365" s="153"/>
      <c r="H365" s="153"/>
      <c r="I365" s="158"/>
      <c r="J365" s="159"/>
      <c r="K365" s="152"/>
      <c r="L365" s="153"/>
      <c r="M365" s="143" t="s">
        <v>255</v>
      </c>
    </row>
    <row r="366" spans="1:13" x14ac:dyDescent="0.25">
      <c r="A366" s="130">
        <v>176</v>
      </c>
      <c r="B366" s="148" t="s">
        <v>265</v>
      </c>
      <c r="C366" s="146"/>
      <c r="D366" s="160"/>
      <c r="E366" s="161"/>
      <c r="F366" s="162"/>
      <c r="G366" s="161"/>
      <c r="H366" s="162"/>
      <c r="I366" s="130" t="s">
        <v>248</v>
      </c>
      <c r="J366" s="131" t="s">
        <v>150</v>
      </c>
      <c r="K366" s="128"/>
      <c r="L366" s="128"/>
      <c r="M366" s="130" t="s">
        <v>249</v>
      </c>
    </row>
    <row r="367" spans="1:13" x14ac:dyDescent="0.25">
      <c r="A367" s="130"/>
      <c r="B367" s="148" t="s">
        <v>266</v>
      </c>
      <c r="C367" s="130" t="s">
        <v>476</v>
      </c>
      <c r="D367" s="136">
        <v>465</v>
      </c>
      <c r="E367" s="139">
        <v>55</v>
      </c>
      <c r="F367" s="138">
        <v>150</v>
      </c>
      <c r="G367" s="139">
        <v>140</v>
      </c>
      <c r="H367" s="138">
        <v>120</v>
      </c>
      <c r="I367" s="130" t="s">
        <v>468</v>
      </c>
      <c r="J367" s="131"/>
      <c r="K367" s="128"/>
      <c r="L367" s="128">
        <f>SUM(D367)</f>
        <v>465</v>
      </c>
      <c r="M367" s="130" t="s">
        <v>267</v>
      </c>
    </row>
    <row r="368" spans="1:13" x14ac:dyDescent="0.25">
      <c r="A368" s="130"/>
      <c r="B368" s="149"/>
      <c r="C368" s="130" t="s">
        <v>475</v>
      </c>
      <c r="D368" s="136">
        <v>754.76</v>
      </c>
      <c r="E368" s="139"/>
      <c r="F368" s="138">
        <v>254.76</v>
      </c>
      <c r="G368" s="139">
        <v>400</v>
      </c>
      <c r="H368" s="138">
        <v>100</v>
      </c>
      <c r="I368" s="141"/>
      <c r="J368" s="140"/>
      <c r="K368" s="139">
        <f>SUM(D368)</f>
        <v>754.76</v>
      </c>
      <c r="L368" s="142"/>
      <c r="M368" s="143" t="s">
        <v>255</v>
      </c>
    </row>
    <row r="369" spans="1:13" x14ac:dyDescent="0.25">
      <c r="A369" s="121">
        <v>177</v>
      </c>
      <c r="B369" s="163" t="s">
        <v>268</v>
      </c>
      <c r="C369" s="121"/>
      <c r="D369" s="164"/>
      <c r="E369" s="150"/>
      <c r="F369" s="164"/>
      <c r="G369" s="123"/>
      <c r="H369" s="165" t="s">
        <v>150</v>
      </c>
      <c r="I369" s="121" t="s">
        <v>248</v>
      </c>
      <c r="J369" s="165"/>
      <c r="K369" s="150"/>
      <c r="L369" s="164"/>
      <c r="M369" s="121" t="s">
        <v>249</v>
      </c>
    </row>
    <row r="370" spans="1:13" x14ac:dyDescent="0.25">
      <c r="A370" s="130"/>
      <c r="B370" s="245" t="s">
        <v>479</v>
      </c>
      <c r="C370" s="130"/>
      <c r="D370" s="129"/>
      <c r="E370" s="167"/>
      <c r="F370" s="168"/>
      <c r="G370" s="169"/>
      <c r="H370" s="170"/>
      <c r="I370" s="130" t="s">
        <v>269</v>
      </c>
      <c r="J370" s="131"/>
      <c r="K370" s="148" t="s">
        <v>150</v>
      </c>
      <c r="L370" s="129"/>
      <c r="M370" s="130" t="s">
        <v>267</v>
      </c>
    </row>
    <row r="371" spans="1:13" x14ac:dyDescent="0.25">
      <c r="A371" s="130"/>
      <c r="B371" s="166" t="s">
        <v>480</v>
      </c>
      <c r="C371" s="130" t="s">
        <v>46</v>
      </c>
      <c r="D371" s="129">
        <v>1071.8</v>
      </c>
      <c r="E371" s="167"/>
      <c r="F371" s="129">
        <v>132</v>
      </c>
      <c r="G371" s="128">
        <v>241</v>
      </c>
      <c r="H371" s="170">
        <v>698.8</v>
      </c>
      <c r="I371" s="130" t="s">
        <v>469</v>
      </c>
      <c r="J371" s="131"/>
      <c r="K371" s="148"/>
      <c r="L371" s="129">
        <f>SUM(D371)</f>
        <v>1071.8</v>
      </c>
      <c r="M371" s="130" t="s">
        <v>255</v>
      </c>
    </row>
    <row r="372" spans="1:13" x14ac:dyDescent="0.25">
      <c r="A372" s="130"/>
      <c r="B372" s="166" t="s">
        <v>481</v>
      </c>
      <c r="C372" s="148"/>
      <c r="D372" s="171"/>
      <c r="E372" s="148"/>
      <c r="F372" s="131" t="s">
        <v>150</v>
      </c>
      <c r="G372" s="148"/>
      <c r="H372" s="131"/>
      <c r="I372" s="130"/>
      <c r="J372" s="131"/>
      <c r="K372" s="148"/>
      <c r="L372" s="131"/>
      <c r="M372" s="130"/>
    </row>
    <row r="373" spans="1:13" x14ac:dyDescent="0.25">
      <c r="A373" s="116">
        <v>178</v>
      </c>
      <c r="B373" s="163" t="s">
        <v>270</v>
      </c>
      <c r="C373" s="150"/>
      <c r="D373" s="122"/>
      <c r="E373" s="150"/>
      <c r="F373" s="172"/>
      <c r="G373" s="145"/>
      <c r="H373" s="165"/>
      <c r="I373" s="121" t="s">
        <v>271</v>
      </c>
      <c r="J373" s="165"/>
      <c r="K373" s="150"/>
      <c r="L373" s="165"/>
      <c r="M373" s="121" t="s">
        <v>249</v>
      </c>
    </row>
    <row r="374" spans="1:13" x14ac:dyDescent="0.25">
      <c r="A374" s="125"/>
      <c r="B374" s="245" t="s">
        <v>478</v>
      </c>
      <c r="C374" s="130" t="s">
        <v>477</v>
      </c>
      <c r="D374" s="129">
        <v>14</v>
      </c>
      <c r="E374" s="148"/>
      <c r="F374" s="173">
        <v>5</v>
      </c>
      <c r="G374" s="174">
        <v>9</v>
      </c>
      <c r="H374" s="131"/>
      <c r="I374" s="130" t="s">
        <v>470</v>
      </c>
      <c r="J374" s="131"/>
      <c r="K374" s="148"/>
      <c r="L374" s="129">
        <f>SUM(D374)</f>
        <v>14</v>
      </c>
      <c r="M374" s="130" t="s">
        <v>253</v>
      </c>
    </row>
    <row r="375" spans="1:13" x14ac:dyDescent="0.25">
      <c r="A375" s="121">
        <v>179</v>
      </c>
      <c r="B375" s="175" t="s">
        <v>482</v>
      </c>
      <c r="C375" s="116"/>
      <c r="D375" s="123"/>
      <c r="E375" s="165"/>
      <c r="F375" s="176"/>
      <c r="G375" s="177"/>
      <c r="H375" s="150"/>
      <c r="I375" s="122"/>
      <c r="J375" s="150"/>
      <c r="K375" s="165"/>
      <c r="L375" s="123"/>
      <c r="M375" s="121" t="s">
        <v>249</v>
      </c>
    </row>
    <row r="376" spans="1:13" x14ac:dyDescent="0.25">
      <c r="A376" s="130"/>
      <c r="B376" s="178" t="s">
        <v>272</v>
      </c>
      <c r="C376" s="125" t="s">
        <v>483</v>
      </c>
      <c r="D376" s="128">
        <v>1008</v>
      </c>
      <c r="E376" s="131"/>
      <c r="F376" s="128">
        <v>300</v>
      </c>
      <c r="G376" s="129">
        <v>608</v>
      </c>
      <c r="H376" s="128">
        <v>100</v>
      </c>
      <c r="I376" s="171"/>
      <c r="J376" s="148"/>
      <c r="K376" s="131"/>
      <c r="L376" s="128">
        <f>SUM(D376)</f>
        <v>1008</v>
      </c>
      <c r="M376" s="130" t="s">
        <v>267</v>
      </c>
    </row>
    <row r="377" spans="1:13" x14ac:dyDescent="0.25">
      <c r="A377" s="121">
        <v>180</v>
      </c>
      <c r="B377" s="180" t="s">
        <v>273</v>
      </c>
      <c r="C377" s="179"/>
      <c r="D377" s="181"/>
      <c r="E377" s="182"/>
      <c r="F377" s="183"/>
      <c r="G377" s="184"/>
      <c r="H377" s="185"/>
      <c r="I377" s="179"/>
      <c r="J377" s="185"/>
      <c r="K377" s="182"/>
      <c r="L377" s="181"/>
      <c r="M377" s="179"/>
    </row>
    <row r="378" spans="1:13" x14ac:dyDescent="0.25">
      <c r="A378" s="186"/>
      <c r="B378" s="187" t="s">
        <v>274</v>
      </c>
      <c r="C378" s="186" t="s">
        <v>275</v>
      </c>
      <c r="D378" s="188">
        <v>567.30999999999995</v>
      </c>
      <c r="E378" s="189"/>
      <c r="F378" s="190"/>
      <c r="G378" s="191">
        <v>250</v>
      </c>
      <c r="H378" s="188">
        <v>317.31</v>
      </c>
      <c r="I378" s="186"/>
      <c r="J378" s="192"/>
      <c r="K378" s="189"/>
      <c r="L378" s="188">
        <f>SUM(D378)</f>
        <v>567.30999999999995</v>
      </c>
      <c r="M378" s="186" t="s">
        <v>255</v>
      </c>
    </row>
    <row r="379" spans="1:13" x14ac:dyDescent="0.25">
      <c r="A379" s="193"/>
      <c r="B379" s="194" t="s">
        <v>276</v>
      </c>
      <c r="C379" s="193"/>
      <c r="D379" s="188"/>
      <c r="E379" s="195"/>
      <c r="F379" s="196"/>
      <c r="G379" s="197"/>
      <c r="H379" s="198"/>
      <c r="I379" s="193"/>
      <c r="J379" s="198"/>
      <c r="K379" s="189"/>
      <c r="L379" s="188"/>
      <c r="M379" s="193"/>
    </row>
    <row r="380" spans="1:13" ht="15.75" x14ac:dyDescent="0.25">
      <c r="A380" s="199"/>
      <c r="B380" s="199" t="s">
        <v>277</v>
      </c>
      <c r="C380" s="104"/>
      <c r="D380" s="200">
        <f>SUM(D356:D379)</f>
        <v>7709.1200000000008</v>
      </c>
      <c r="E380" s="200">
        <f>SUM(E356:E379)</f>
        <v>312</v>
      </c>
      <c r="F380" s="200">
        <f>SUM(F356:F379)</f>
        <v>2163.7600000000002</v>
      </c>
      <c r="G380" s="200">
        <f>SUM(G356:G379)</f>
        <v>3203</v>
      </c>
      <c r="H380" s="200">
        <f>SUM(H356:H379)</f>
        <v>2030.36</v>
      </c>
      <c r="I380" s="200">
        <v>0</v>
      </c>
      <c r="J380" s="200">
        <f>SUM(J356:J379)</f>
        <v>0</v>
      </c>
      <c r="K380" s="200">
        <f>SUM(K356:K379)</f>
        <v>2469.7600000000002</v>
      </c>
      <c r="L380" s="200">
        <f>SUM(L356:L379)</f>
        <v>5239.3600000000006</v>
      </c>
      <c r="M380" s="110"/>
    </row>
    <row r="381" spans="1:13" ht="18.75" x14ac:dyDescent="0.3">
      <c r="A381" s="394" t="s">
        <v>278</v>
      </c>
      <c r="B381" s="395"/>
      <c r="C381" s="395"/>
      <c r="D381" s="395"/>
      <c r="E381" s="395"/>
      <c r="F381" s="395"/>
      <c r="G381" s="395"/>
      <c r="H381" s="395"/>
      <c r="I381" s="395"/>
      <c r="J381" s="395"/>
      <c r="K381" s="395"/>
      <c r="L381" s="395"/>
      <c r="M381" s="396"/>
    </row>
    <row r="382" spans="1:13" ht="105" x14ac:dyDescent="0.25">
      <c r="A382" s="203">
        <v>181</v>
      </c>
      <c r="B382" s="202" t="s">
        <v>279</v>
      </c>
      <c r="C382" s="203">
        <v>89</v>
      </c>
      <c r="D382" s="256">
        <v>1569.9</v>
      </c>
      <c r="E382" s="257"/>
      <c r="F382" s="257">
        <f>D382/2</f>
        <v>784.95</v>
      </c>
      <c r="G382" s="257">
        <f>D382/2</f>
        <v>784.95</v>
      </c>
      <c r="H382" s="257"/>
      <c r="I382" s="257"/>
      <c r="J382" s="257"/>
      <c r="K382" s="257"/>
      <c r="L382" s="257">
        <f>D382</f>
        <v>1569.9</v>
      </c>
      <c r="M382" s="345" t="s">
        <v>484</v>
      </c>
    </row>
    <row r="383" spans="1:13" ht="42" x14ac:dyDescent="0.25">
      <c r="A383" s="203">
        <v>182</v>
      </c>
      <c r="B383" s="202" t="s">
        <v>280</v>
      </c>
      <c r="C383" s="203" t="s">
        <v>271</v>
      </c>
      <c r="D383" s="256">
        <v>375</v>
      </c>
      <c r="E383" s="257"/>
      <c r="F383" s="257">
        <f>D383/3</f>
        <v>125</v>
      </c>
      <c r="G383" s="257">
        <f>D383/3</f>
        <v>125</v>
      </c>
      <c r="H383" s="257">
        <f>D383/3</f>
        <v>125</v>
      </c>
      <c r="I383" s="257"/>
      <c r="J383" s="257"/>
      <c r="K383" s="257"/>
      <c r="L383" s="257">
        <f>D383</f>
        <v>375</v>
      </c>
      <c r="M383" s="345" t="s">
        <v>485</v>
      </c>
    </row>
    <row r="384" spans="1:13" ht="73.5" x14ac:dyDescent="0.25">
      <c r="A384" s="203">
        <v>183</v>
      </c>
      <c r="B384" s="202" t="s">
        <v>282</v>
      </c>
      <c r="C384" s="203" t="s">
        <v>271</v>
      </c>
      <c r="D384" s="256">
        <v>197.22</v>
      </c>
      <c r="E384" s="257"/>
      <c r="F384" s="257">
        <f t="shared" ref="F384" si="23">D384/2</f>
        <v>98.61</v>
      </c>
      <c r="G384" s="257">
        <f t="shared" ref="G384" si="24">D384/2</f>
        <v>98.61</v>
      </c>
      <c r="H384" s="257"/>
      <c r="I384" s="257"/>
      <c r="J384" s="257"/>
      <c r="K384" s="257"/>
      <c r="L384" s="257">
        <f t="shared" ref="L384:L389" si="25">D384</f>
        <v>197.22</v>
      </c>
      <c r="M384" s="345" t="s">
        <v>486</v>
      </c>
    </row>
    <row r="385" spans="1:13" ht="21" x14ac:dyDescent="0.25">
      <c r="A385" s="203">
        <v>184</v>
      </c>
      <c r="B385" s="202" t="s">
        <v>283</v>
      </c>
      <c r="C385" s="203" t="s">
        <v>52</v>
      </c>
      <c r="D385" s="256">
        <v>33.725000000000001</v>
      </c>
      <c r="E385" s="257"/>
      <c r="F385" s="257"/>
      <c r="G385" s="257">
        <v>33.725000000000001</v>
      </c>
      <c r="H385" s="257"/>
      <c r="I385" s="257"/>
      <c r="J385" s="257"/>
      <c r="K385" s="257"/>
      <c r="L385" s="257">
        <f t="shared" si="25"/>
        <v>33.725000000000001</v>
      </c>
      <c r="M385" s="345" t="s">
        <v>487</v>
      </c>
    </row>
    <row r="386" spans="1:13" ht="42.75" x14ac:dyDescent="0.25">
      <c r="A386" s="203">
        <v>185</v>
      </c>
      <c r="B386" s="202" t="s">
        <v>285</v>
      </c>
      <c r="C386" s="203" t="s">
        <v>488</v>
      </c>
      <c r="D386" s="256">
        <v>123.8</v>
      </c>
      <c r="E386" s="257"/>
      <c r="F386" s="257">
        <f t="shared" ref="F386:F387" si="26">D386/2</f>
        <v>61.9</v>
      </c>
      <c r="G386" s="257">
        <f t="shared" ref="G386:G387" si="27">D386/2</f>
        <v>61.9</v>
      </c>
      <c r="H386" s="257"/>
      <c r="I386" s="257"/>
      <c r="J386" s="257"/>
      <c r="K386" s="257"/>
      <c r="L386" s="257">
        <f t="shared" si="25"/>
        <v>123.8</v>
      </c>
      <c r="M386" s="345" t="s">
        <v>489</v>
      </c>
    </row>
    <row r="387" spans="1:13" ht="31.5" x14ac:dyDescent="0.25">
      <c r="A387" s="203">
        <v>186</v>
      </c>
      <c r="B387" s="205" t="s">
        <v>490</v>
      </c>
      <c r="C387" s="203" t="s">
        <v>491</v>
      </c>
      <c r="D387" s="256">
        <v>600</v>
      </c>
      <c r="E387" s="257"/>
      <c r="F387" s="257">
        <f t="shared" si="26"/>
        <v>300</v>
      </c>
      <c r="G387" s="257">
        <f t="shared" si="27"/>
        <v>300</v>
      </c>
      <c r="H387" s="257"/>
      <c r="I387" s="257"/>
      <c r="J387" s="257"/>
      <c r="K387" s="257">
        <f>D387</f>
        <v>600</v>
      </c>
      <c r="L387" s="257"/>
      <c r="M387" s="345" t="s">
        <v>492</v>
      </c>
    </row>
    <row r="388" spans="1:13" ht="31.5" x14ac:dyDescent="0.25">
      <c r="A388" s="203">
        <v>187</v>
      </c>
      <c r="B388" s="205" t="s">
        <v>493</v>
      </c>
      <c r="C388" s="203" t="s">
        <v>287</v>
      </c>
      <c r="D388" s="256">
        <v>172.9</v>
      </c>
      <c r="E388" s="257"/>
      <c r="F388" s="257">
        <v>86.45</v>
      </c>
      <c r="G388" s="257">
        <v>86.45</v>
      </c>
      <c r="H388" s="257"/>
      <c r="I388" s="257"/>
      <c r="J388" s="257"/>
      <c r="K388" s="257"/>
      <c r="L388" s="257">
        <f t="shared" ref="L388" si="28">D388</f>
        <v>172.9</v>
      </c>
      <c r="M388" s="345" t="s">
        <v>288</v>
      </c>
    </row>
    <row r="389" spans="1:13" ht="28.5" x14ac:dyDescent="0.25">
      <c r="A389" s="203">
        <v>188</v>
      </c>
      <c r="B389" s="205" t="s">
        <v>289</v>
      </c>
      <c r="C389" s="203" t="s">
        <v>494</v>
      </c>
      <c r="D389" s="256">
        <v>87.6</v>
      </c>
      <c r="E389" s="257"/>
      <c r="F389" s="257">
        <f t="shared" ref="F389" si="29">D389/2</f>
        <v>43.8</v>
      </c>
      <c r="G389" s="257">
        <f t="shared" ref="G389" si="30">D389/2</f>
        <v>43.8</v>
      </c>
      <c r="H389" s="257"/>
      <c r="I389" s="257"/>
      <c r="J389" s="257"/>
      <c r="K389" s="257"/>
      <c r="L389" s="257">
        <f t="shared" si="25"/>
        <v>87.6</v>
      </c>
      <c r="M389" s="345" t="s">
        <v>495</v>
      </c>
    </row>
    <row r="390" spans="1:13" ht="31.5" x14ac:dyDescent="0.25">
      <c r="A390" s="203"/>
      <c r="B390" s="246" t="s">
        <v>556</v>
      </c>
      <c r="C390" s="247" t="s">
        <v>75</v>
      </c>
      <c r="D390" s="258"/>
      <c r="E390" s="257"/>
      <c r="F390" s="257"/>
      <c r="G390" s="257"/>
      <c r="H390" s="257"/>
      <c r="I390" s="257"/>
      <c r="J390" s="257"/>
      <c r="K390" s="257"/>
      <c r="L390" s="257"/>
      <c r="M390" s="345" t="s">
        <v>496</v>
      </c>
    </row>
    <row r="391" spans="1:13" ht="28.5" x14ac:dyDescent="0.25">
      <c r="A391" s="203">
        <v>189</v>
      </c>
      <c r="B391" s="205" t="s">
        <v>497</v>
      </c>
      <c r="C391" s="203" t="s">
        <v>52</v>
      </c>
      <c r="D391" s="256">
        <v>900</v>
      </c>
      <c r="E391" s="257"/>
      <c r="F391" s="257"/>
      <c r="G391" s="257">
        <f>D391</f>
        <v>900</v>
      </c>
      <c r="H391" s="257"/>
      <c r="I391" s="257"/>
      <c r="J391" s="257"/>
      <c r="K391" s="257">
        <f>D391</f>
        <v>900</v>
      </c>
      <c r="L391" s="259"/>
      <c r="M391" s="345" t="s">
        <v>293</v>
      </c>
    </row>
    <row r="392" spans="1:13" ht="28.5" x14ac:dyDescent="0.25">
      <c r="A392" s="201">
        <v>190</v>
      </c>
      <c r="B392" s="205" t="s">
        <v>498</v>
      </c>
      <c r="C392" s="203" t="s">
        <v>284</v>
      </c>
      <c r="D392" s="256">
        <v>460</v>
      </c>
      <c r="E392" s="257"/>
      <c r="F392" s="257"/>
      <c r="G392" s="257">
        <f t="shared" ref="G392:G395" si="31">D392</f>
        <v>460</v>
      </c>
      <c r="H392" s="257"/>
      <c r="I392" s="257"/>
      <c r="J392" s="257"/>
      <c r="K392" s="257">
        <f t="shared" ref="K392:K399" si="32">D392</f>
        <v>460</v>
      </c>
      <c r="L392" s="259"/>
      <c r="M392" s="204" t="s">
        <v>293</v>
      </c>
    </row>
    <row r="393" spans="1:13" ht="28.5" x14ac:dyDescent="0.25">
      <c r="A393" s="201">
        <v>191</v>
      </c>
      <c r="B393" s="205" t="s">
        <v>499</v>
      </c>
      <c r="C393" s="203" t="s">
        <v>284</v>
      </c>
      <c r="D393" s="256">
        <v>70</v>
      </c>
      <c r="E393" s="257"/>
      <c r="F393" s="257"/>
      <c r="G393" s="257">
        <f t="shared" si="31"/>
        <v>70</v>
      </c>
      <c r="H393" s="257"/>
      <c r="I393" s="257"/>
      <c r="J393" s="257"/>
      <c r="K393" s="257">
        <f t="shared" si="32"/>
        <v>70</v>
      </c>
      <c r="L393" s="259"/>
      <c r="M393" s="204" t="s">
        <v>303</v>
      </c>
    </row>
    <row r="394" spans="1:13" ht="28.5" x14ac:dyDescent="0.25">
      <c r="A394" s="201">
        <v>192</v>
      </c>
      <c r="B394" s="205" t="s">
        <v>500</v>
      </c>
      <c r="C394" s="203" t="s">
        <v>52</v>
      </c>
      <c r="D394" s="256">
        <v>35</v>
      </c>
      <c r="E394" s="257"/>
      <c r="F394" s="257"/>
      <c r="G394" s="257">
        <f t="shared" si="31"/>
        <v>35</v>
      </c>
      <c r="H394" s="257"/>
      <c r="I394" s="257"/>
      <c r="J394" s="257"/>
      <c r="K394" s="257">
        <f t="shared" si="32"/>
        <v>35</v>
      </c>
      <c r="L394" s="259"/>
      <c r="M394" s="204" t="s">
        <v>303</v>
      </c>
    </row>
    <row r="395" spans="1:13" ht="28.5" x14ac:dyDescent="0.25">
      <c r="A395" s="201">
        <v>193</v>
      </c>
      <c r="B395" s="205" t="s">
        <v>501</v>
      </c>
      <c r="C395" s="203" t="s">
        <v>284</v>
      </c>
      <c r="D395" s="256">
        <v>35</v>
      </c>
      <c r="E395" s="257"/>
      <c r="F395" s="257"/>
      <c r="G395" s="257">
        <f t="shared" si="31"/>
        <v>35</v>
      </c>
      <c r="H395" s="257"/>
      <c r="I395" s="257"/>
      <c r="J395" s="257"/>
      <c r="K395" s="257">
        <f t="shared" si="32"/>
        <v>35</v>
      </c>
      <c r="L395" s="259"/>
      <c r="M395" s="204" t="s">
        <v>502</v>
      </c>
    </row>
    <row r="396" spans="1:13" ht="42" x14ac:dyDescent="0.25">
      <c r="A396" s="201">
        <v>194</v>
      </c>
      <c r="B396" s="202" t="s">
        <v>503</v>
      </c>
      <c r="C396" s="203" t="s">
        <v>504</v>
      </c>
      <c r="D396" s="256">
        <v>1800</v>
      </c>
      <c r="E396" s="257"/>
      <c r="F396" s="257">
        <f t="shared" ref="F396:F397" si="33">D396/2</f>
        <v>900</v>
      </c>
      <c r="G396" s="257">
        <f t="shared" ref="G396:G397" si="34">D396/2</f>
        <v>900</v>
      </c>
      <c r="H396" s="257"/>
      <c r="I396" s="257"/>
      <c r="J396" s="257"/>
      <c r="K396" s="257">
        <f t="shared" si="32"/>
        <v>1800</v>
      </c>
      <c r="L396" s="259"/>
      <c r="M396" s="204" t="s">
        <v>281</v>
      </c>
    </row>
    <row r="397" spans="1:13" ht="31.5" x14ac:dyDescent="0.25">
      <c r="A397" s="201">
        <v>195</v>
      </c>
      <c r="B397" s="249" t="s">
        <v>505</v>
      </c>
      <c r="C397" s="250" t="s">
        <v>27</v>
      </c>
      <c r="D397" s="256">
        <v>600</v>
      </c>
      <c r="E397" s="260"/>
      <c r="F397" s="257">
        <f t="shared" si="33"/>
        <v>300</v>
      </c>
      <c r="G397" s="257">
        <f t="shared" si="34"/>
        <v>300</v>
      </c>
      <c r="H397" s="260"/>
      <c r="I397" s="260"/>
      <c r="J397" s="257"/>
      <c r="K397" s="257">
        <f t="shared" si="32"/>
        <v>600</v>
      </c>
      <c r="L397" s="259"/>
      <c r="M397" s="204" t="s">
        <v>506</v>
      </c>
    </row>
    <row r="398" spans="1:13" x14ac:dyDescent="0.25">
      <c r="A398" s="206"/>
      <c r="B398" s="207" t="s">
        <v>290</v>
      </c>
      <c r="C398" s="208"/>
      <c r="D398" s="261"/>
      <c r="E398" s="260"/>
      <c r="F398" s="260"/>
      <c r="G398" s="260"/>
      <c r="H398" s="260"/>
      <c r="I398" s="260"/>
      <c r="J398" s="260"/>
      <c r="K398" s="260"/>
      <c r="L398" s="257"/>
      <c r="M398" s="209"/>
    </row>
    <row r="399" spans="1:13" ht="21" x14ac:dyDescent="0.25">
      <c r="A399" s="201">
        <v>196</v>
      </c>
      <c r="B399" s="202" t="s">
        <v>507</v>
      </c>
      <c r="C399" s="203" t="s">
        <v>508</v>
      </c>
      <c r="D399" s="256">
        <v>1100</v>
      </c>
      <c r="E399" s="257"/>
      <c r="F399" s="257">
        <f t="shared" ref="F399" si="35">D399/2</f>
        <v>550</v>
      </c>
      <c r="G399" s="257">
        <f t="shared" ref="G399" si="36">D399/2</f>
        <v>550</v>
      </c>
      <c r="H399" s="257"/>
      <c r="I399" s="257"/>
      <c r="J399" s="257"/>
      <c r="K399" s="257">
        <f t="shared" si="32"/>
        <v>1100</v>
      </c>
      <c r="L399" s="257"/>
      <c r="M399" s="204" t="s">
        <v>293</v>
      </c>
    </row>
    <row r="400" spans="1:13" x14ac:dyDescent="0.25">
      <c r="A400" s="201"/>
      <c r="B400" s="202"/>
      <c r="C400" s="203"/>
      <c r="D400" s="256"/>
      <c r="E400" s="257"/>
      <c r="F400" s="257"/>
      <c r="G400" s="257"/>
      <c r="H400" s="257"/>
      <c r="I400" s="257"/>
      <c r="J400" s="257"/>
      <c r="K400" s="257"/>
      <c r="L400" s="257"/>
      <c r="M400" s="204"/>
    </row>
    <row r="401" spans="1:13" ht="21" x14ac:dyDescent="0.25">
      <c r="A401" s="201"/>
      <c r="B401" s="210" t="s">
        <v>292</v>
      </c>
      <c r="C401" s="203"/>
      <c r="D401" s="256"/>
      <c r="E401" s="257"/>
      <c r="F401" s="257"/>
      <c r="G401" s="257"/>
      <c r="H401" s="257"/>
      <c r="I401" s="257"/>
      <c r="J401" s="257"/>
      <c r="K401" s="257"/>
      <c r="L401" s="257"/>
      <c r="M401" s="204" t="s">
        <v>293</v>
      </c>
    </row>
    <row r="402" spans="1:13" ht="28.5" x14ac:dyDescent="0.25">
      <c r="A402" s="248" t="s">
        <v>612</v>
      </c>
      <c r="B402" s="251" t="s">
        <v>509</v>
      </c>
      <c r="C402" s="252" t="s">
        <v>510</v>
      </c>
      <c r="D402" s="256">
        <v>109.39</v>
      </c>
      <c r="E402" s="257"/>
      <c r="F402" s="257">
        <f t="shared" ref="F402:F405" si="37">D402</f>
        <v>109.39</v>
      </c>
      <c r="G402" s="257"/>
      <c r="H402" s="257"/>
      <c r="I402" s="257"/>
      <c r="J402" s="257"/>
      <c r="K402" s="257">
        <f>D402</f>
        <v>109.39</v>
      </c>
      <c r="L402" s="257"/>
      <c r="M402" s="204" t="s">
        <v>293</v>
      </c>
    </row>
    <row r="403" spans="1:13" ht="21" x14ac:dyDescent="0.25">
      <c r="A403" s="248" t="s">
        <v>613</v>
      </c>
      <c r="B403" s="251" t="s">
        <v>511</v>
      </c>
      <c r="C403" s="252" t="s">
        <v>512</v>
      </c>
      <c r="D403" s="256">
        <v>119.682</v>
      </c>
      <c r="E403" s="257"/>
      <c r="F403" s="257">
        <f t="shared" si="37"/>
        <v>119.682</v>
      </c>
      <c r="G403" s="257"/>
      <c r="H403" s="257"/>
      <c r="I403" s="257"/>
      <c r="J403" s="257"/>
      <c r="K403" s="257">
        <f t="shared" ref="K403:K408" si="38">D403</f>
        <v>119.682</v>
      </c>
      <c r="L403" s="257"/>
      <c r="M403" s="204" t="s">
        <v>293</v>
      </c>
    </row>
    <row r="404" spans="1:13" ht="21" x14ac:dyDescent="0.25">
      <c r="A404" s="248" t="s">
        <v>614</v>
      </c>
      <c r="B404" s="251" t="s">
        <v>513</v>
      </c>
      <c r="C404" s="252" t="s">
        <v>514</v>
      </c>
      <c r="D404" s="256">
        <v>484.08600000000001</v>
      </c>
      <c r="E404" s="257"/>
      <c r="F404" s="257">
        <f t="shared" si="37"/>
        <v>484.08600000000001</v>
      </c>
      <c r="G404" s="257"/>
      <c r="H404" s="257"/>
      <c r="I404" s="257"/>
      <c r="J404" s="257"/>
      <c r="K404" s="257">
        <f t="shared" si="38"/>
        <v>484.08600000000001</v>
      </c>
      <c r="L404" s="257"/>
      <c r="M404" s="204" t="s">
        <v>293</v>
      </c>
    </row>
    <row r="405" spans="1:13" ht="21" x14ac:dyDescent="0.25">
      <c r="A405" s="248" t="s">
        <v>615</v>
      </c>
      <c r="B405" s="251" t="s">
        <v>515</v>
      </c>
      <c r="C405" s="252" t="s">
        <v>516</v>
      </c>
      <c r="D405" s="256">
        <v>280.75900000000001</v>
      </c>
      <c r="E405" s="257"/>
      <c r="F405" s="257">
        <f t="shared" si="37"/>
        <v>280.75900000000001</v>
      </c>
      <c r="G405" s="257"/>
      <c r="H405" s="257"/>
      <c r="I405" s="257"/>
      <c r="J405" s="257"/>
      <c r="K405" s="257">
        <f t="shared" si="38"/>
        <v>280.75900000000001</v>
      </c>
      <c r="L405" s="257"/>
      <c r="M405" s="204" t="s">
        <v>293</v>
      </c>
    </row>
    <row r="406" spans="1:13" ht="28.5" x14ac:dyDescent="0.25">
      <c r="A406" s="248" t="s">
        <v>616</v>
      </c>
      <c r="B406" s="251" t="s">
        <v>517</v>
      </c>
      <c r="C406" s="252" t="s">
        <v>297</v>
      </c>
      <c r="D406" s="256">
        <v>560.11599999999999</v>
      </c>
      <c r="E406" s="257"/>
      <c r="F406" s="257"/>
      <c r="G406" s="257">
        <f>D406</f>
        <v>560.11599999999999</v>
      </c>
      <c r="H406" s="257"/>
      <c r="I406" s="257"/>
      <c r="J406" s="257"/>
      <c r="K406" s="257">
        <f t="shared" si="38"/>
        <v>560.11599999999999</v>
      </c>
      <c r="L406" s="257"/>
      <c r="M406" s="204" t="s">
        <v>293</v>
      </c>
    </row>
    <row r="407" spans="1:13" ht="21" x14ac:dyDescent="0.25">
      <c r="A407" s="248" t="s">
        <v>617</v>
      </c>
      <c r="B407" s="251" t="s">
        <v>518</v>
      </c>
      <c r="C407" s="252" t="s">
        <v>295</v>
      </c>
      <c r="D407" s="256">
        <v>171.27</v>
      </c>
      <c r="E407" s="257"/>
      <c r="F407" s="257"/>
      <c r="G407" s="257">
        <f>D407</f>
        <v>171.27</v>
      </c>
      <c r="H407" s="257"/>
      <c r="I407" s="257"/>
      <c r="J407" s="257"/>
      <c r="K407" s="257">
        <f t="shared" si="38"/>
        <v>171.27</v>
      </c>
      <c r="L407" s="257"/>
      <c r="M407" s="204" t="s">
        <v>293</v>
      </c>
    </row>
    <row r="408" spans="1:13" ht="29.25" thickBot="1" x14ac:dyDescent="0.3">
      <c r="A408" s="248" t="s">
        <v>618</v>
      </c>
      <c r="B408" s="202" t="s">
        <v>298</v>
      </c>
      <c r="C408" s="203" t="s">
        <v>299</v>
      </c>
      <c r="D408" s="256">
        <v>70</v>
      </c>
      <c r="E408" s="262"/>
      <c r="F408" s="262"/>
      <c r="G408" s="262">
        <f>D408</f>
        <v>70</v>
      </c>
      <c r="H408" s="262"/>
      <c r="I408" s="262"/>
      <c r="J408" s="262"/>
      <c r="K408" s="262">
        <f t="shared" si="38"/>
        <v>70</v>
      </c>
      <c r="L408" s="262"/>
      <c r="M408" s="204" t="s">
        <v>300</v>
      </c>
    </row>
    <row r="409" spans="1:13" x14ac:dyDescent="0.25">
      <c r="A409" s="212"/>
      <c r="B409" s="213" t="s">
        <v>301</v>
      </c>
      <c r="C409" s="214"/>
      <c r="D409" s="263"/>
      <c r="E409" s="260"/>
      <c r="F409" s="260"/>
      <c r="G409" s="260"/>
      <c r="H409" s="260"/>
      <c r="I409" s="260"/>
      <c r="J409" s="260"/>
      <c r="K409" s="260"/>
      <c r="L409" s="260"/>
      <c r="M409" s="215"/>
    </row>
    <row r="410" spans="1:13" ht="21" x14ac:dyDescent="0.25">
      <c r="A410" s="206">
        <v>204</v>
      </c>
      <c r="B410" s="202" t="s">
        <v>507</v>
      </c>
      <c r="C410" s="250" t="s">
        <v>508</v>
      </c>
      <c r="D410" s="256">
        <v>1200</v>
      </c>
      <c r="E410" s="257"/>
      <c r="F410" s="257">
        <f>D410/2</f>
        <v>600</v>
      </c>
      <c r="G410" s="257">
        <f>D410/2</f>
        <v>600</v>
      </c>
      <c r="H410" s="257"/>
      <c r="I410" s="257"/>
      <c r="J410" s="257"/>
      <c r="K410" s="257">
        <f t="shared" ref="K410:K413" si="39">D410</f>
        <v>1200</v>
      </c>
      <c r="L410" s="257"/>
      <c r="M410" s="204" t="s">
        <v>303</v>
      </c>
    </row>
    <row r="411" spans="1:13" ht="29.25" x14ac:dyDescent="0.25">
      <c r="A411" s="201">
        <v>205</v>
      </c>
      <c r="B411" s="216" t="s">
        <v>302</v>
      </c>
      <c r="C411" s="203" t="s">
        <v>52</v>
      </c>
      <c r="D411" s="256">
        <v>450</v>
      </c>
      <c r="E411" s="257"/>
      <c r="F411" s="257"/>
      <c r="G411" s="257">
        <v>225</v>
      </c>
      <c r="H411" s="257">
        <v>225</v>
      </c>
      <c r="I411" s="257"/>
      <c r="J411" s="257"/>
      <c r="K411" s="257">
        <f t="shared" si="39"/>
        <v>450</v>
      </c>
      <c r="L411" s="257"/>
      <c r="M411" s="204" t="s">
        <v>291</v>
      </c>
    </row>
    <row r="412" spans="1:13" ht="29.25" x14ac:dyDescent="0.25">
      <c r="A412" s="206">
        <v>206</v>
      </c>
      <c r="B412" s="216" t="s">
        <v>519</v>
      </c>
      <c r="C412" s="203" t="s">
        <v>52</v>
      </c>
      <c r="D412" s="256">
        <v>800</v>
      </c>
      <c r="E412" s="257"/>
      <c r="F412" s="257"/>
      <c r="G412" s="257">
        <f>D412</f>
        <v>800</v>
      </c>
      <c r="H412" s="257"/>
      <c r="I412" s="257"/>
      <c r="J412" s="257"/>
      <c r="K412" s="257">
        <f t="shared" si="39"/>
        <v>800</v>
      </c>
      <c r="L412" s="257"/>
      <c r="M412" s="204" t="s">
        <v>291</v>
      </c>
    </row>
    <row r="413" spans="1:13" ht="42.75" x14ac:dyDescent="0.25">
      <c r="A413" s="201">
        <v>207</v>
      </c>
      <c r="B413" s="217" t="s">
        <v>520</v>
      </c>
      <c r="C413" s="203" t="s">
        <v>52</v>
      </c>
      <c r="D413" s="256">
        <v>7000</v>
      </c>
      <c r="E413" s="264"/>
      <c r="F413" s="265">
        <f>D413*0.2</f>
        <v>1400</v>
      </c>
      <c r="G413" s="265">
        <f>D413*0.5</f>
        <v>3500</v>
      </c>
      <c r="H413" s="265">
        <f>D413-F413-G413</f>
        <v>2100</v>
      </c>
      <c r="I413" s="264"/>
      <c r="J413" s="264"/>
      <c r="K413" s="257">
        <f t="shared" si="39"/>
        <v>7000</v>
      </c>
      <c r="L413" s="264"/>
      <c r="M413" s="204" t="s">
        <v>291</v>
      </c>
    </row>
    <row r="414" spans="1:13" x14ac:dyDescent="0.25">
      <c r="A414" s="206"/>
      <c r="B414" s="210" t="s">
        <v>292</v>
      </c>
      <c r="C414" s="203"/>
      <c r="D414" s="256"/>
      <c r="E414" s="257"/>
      <c r="F414" s="257"/>
      <c r="G414" s="257"/>
      <c r="H414" s="257"/>
      <c r="I414" s="257"/>
      <c r="J414" s="257"/>
      <c r="K414" s="257"/>
      <c r="L414" s="257"/>
      <c r="M414" s="204"/>
    </row>
    <row r="415" spans="1:13" ht="21" x14ac:dyDescent="0.25">
      <c r="A415" s="201">
        <v>208</v>
      </c>
      <c r="B415" s="218" t="s">
        <v>521</v>
      </c>
      <c r="C415" s="211" t="s">
        <v>304</v>
      </c>
      <c r="D415" s="256">
        <v>133.96</v>
      </c>
      <c r="E415" s="257"/>
      <c r="F415" s="257">
        <f t="shared" ref="F415:F424" si="40">D415</f>
        <v>133.96</v>
      </c>
      <c r="G415" s="257"/>
      <c r="H415" s="257"/>
      <c r="I415" s="257"/>
      <c r="J415" s="257"/>
      <c r="K415" s="257">
        <f t="shared" ref="K415:K427" si="41">D415</f>
        <v>133.96</v>
      </c>
      <c r="L415" s="257"/>
      <c r="M415" s="204" t="s">
        <v>303</v>
      </c>
    </row>
    <row r="416" spans="1:13" ht="21" x14ac:dyDescent="0.25">
      <c r="A416" s="206">
        <v>209</v>
      </c>
      <c r="B416" s="218" t="s">
        <v>522</v>
      </c>
      <c r="C416" s="211" t="s">
        <v>305</v>
      </c>
      <c r="D416" s="256">
        <v>120.092</v>
      </c>
      <c r="E416" s="257"/>
      <c r="F416" s="257">
        <f t="shared" si="40"/>
        <v>120.092</v>
      </c>
      <c r="G416" s="257"/>
      <c r="H416" s="257"/>
      <c r="I416" s="257"/>
      <c r="J416" s="257"/>
      <c r="K416" s="257">
        <f t="shared" si="41"/>
        <v>120.092</v>
      </c>
      <c r="L416" s="257"/>
      <c r="M416" s="204" t="s">
        <v>303</v>
      </c>
    </row>
    <row r="417" spans="1:13" ht="21" x14ac:dyDescent="0.25">
      <c r="A417" s="201">
        <v>210</v>
      </c>
      <c r="B417" s="219" t="s">
        <v>523</v>
      </c>
      <c r="C417" s="211" t="s">
        <v>305</v>
      </c>
      <c r="D417" s="256">
        <v>120.092</v>
      </c>
      <c r="E417" s="257"/>
      <c r="F417" s="257">
        <f t="shared" si="40"/>
        <v>120.092</v>
      </c>
      <c r="G417" s="257"/>
      <c r="H417" s="257"/>
      <c r="I417" s="257"/>
      <c r="J417" s="257"/>
      <c r="K417" s="257">
        <f t="shared" si="41"/>
        <v>120.092</v>
      </c>
      <c r="L417" s="257"/>
      <c r="M417" s="204" t="s">
        <v>303</v>
      </c>
    </row>
    <row r="418" spans="1:13" ht="21" x14ac:dyDescent="0.25">
      <c r="A418" s="206">
        <v>211</v>
      </c>
      <c r="B418" s="218" t="s">
        <v>524</v>
      </c>
      <c r="C418" s="211" t="s">
        <v>296</v>
      </c>
      <c r="D418" s="256">
        <v>225.66</v>
      </c>
      <c r="E418" s="257"/>
      <c r="F418" s="257">
        <f t="shared" si="40"/>
        <v>225.66</v>
      </c>
      <c r="G418" s="257"/>
      <c r="H418" s="257"/>
      <c r="I418" s="257"/>
      <c r="J418" s="257"/>
      <c r="K418" s="257">
        <f t="shared" si="41"/>
        <v>225.66</v>
      </c>
      <c r="L418" s="257"/>
      <c r="M418" s="204" t="s">
        <v>303</v>
      </c>
    </row>
    <row r="419" spans="1:13" ht="21" x14ac:dyDescent="0.25">
      <c r="A419" s="201">
        <v>212</v>
      </c>
      <c r="B419" s="220" t="s">
        <v>525</v>
      </c>
      <c r="C419" s="211" t="s">
        <v>516</v>
      </c>
      <c r="D419" s="256">
        <v>154.72</v>
      </c>
      <c r="E419" s="257"/>
      <c r="F419" s="257">
        <f t="shared" si="40"/>
        <v>154.72</v>
      </c>
      <c r="G419" s="257"/>
      <c r="H419" s="257"/>
      <c r="I419" s="257"/>
      <c r="J419" s="257"/>
      <c r="K419" s="257">
        <f t="shared" si="41"/>
        <v>154.72</v>
      </c>
      <c r="L419" s="257"/>
      <c r="M419" s="204" t="s">
        <v>303</v>
      </c>
    </row>
    <row r="420" spans="1:13" ht="21" x14ac:dyDescent="0.25">
      <c r="A420" s="206">
        <v>213</v>
      </c>
      <c r="B420" s="220" t="s">
        <v>526</v>
      </c>
      <c r="C420" s="211" t="s">
        <v>294</v>
      </c>
      <c r="D420" s="256">
        <v>85.955555555555563</v>
      </c>
      <c r="E420" s="257"/>
      <c r="F420" s="257">
        <f t="shared" si="40"/>
        <v>85.955555555555563</v>
      </c>
      <c r="G420" s="257"/>
      <c r="H420" s="257"/>
      <c r="I420" s="257"/>
      <c r="J420" s="257"/>
      <c r="K420" s="257">
        <f t="shared" si="41"/>
        <v>85.955555555555563</v>
      </c>
      <c r="L420" s="257"/>
      <c r="M420" s="204" t="s">
        <v>303</v>
      </c>
    </row>
    <row r="421" spans="1:13" ht="21" x14ac:dyDescent="0.25">
      <c r="A421" s="201">
        <v>214</v>
      </c>
      <c r="B421" s="220" t="s">
        <v>527</v>
      </c>
      <c r="C421" s="211" t="s">
        <v>309</v>
      </c>
      <c r="D421" s="256">
        <v>378.20444444444445</v>
      </c>
      <c r="E421" s="257"/>
      <c r="F421" s="257">
        <f t="shared" si="40"/>
        <v>378.20444444444445</v>
      </c>
      <c r="G421" s="257"/>
      <c r="H421" s="257"/>
      <c r="I421" s="257"/>
      <c r="J421" s="257"/>
      <c r="K421" s="257">
        <f t="shared" si="41"/>
        <v>378.20444444444445</v>
      </c>
      <c r="L421" s="257"/>
      <c r="M421" s="204" t="s">
        <v>303</v>
      </c>
    </row>
    <row r="422" spans="1:13" ht="28.5" x14ac:dyDescent="0.25">
      <c r="A422" s="206">
        <v>215</v>
      </c>
      <c r="B422" s="220" t="s">
        <v>528</v>
      </c>
      <c r="C422" s="211" t="s">
        <v>529</v>
      </c>
      <c r="D422" s="256">
        <v>122.71899999999999</v>
      </c>
      <c r="E422" s="257"/>
      <c r="F422" s="257">
        <f t="shared" si="40"/>
        <v>122.71899999999999</v>
      </c>
      <c r="G422" s="257"/>
      <c r="H422" s="257"/>
      <c r="I422" s="257"/>
      <c r="J422" s="257"/>
      <c r="K422" s="257">
        <f t="shared" si="41"/>
        <v>122.71899999999999</v>
      </c>
      <c r="L422" s="257"/>
      <c r="M422" s="204" t="s">
        <v>303</v>
      </c>
    </row>
    <row r="423" spans="1:13" ht="28.5" x14ac:dyDescent="0.25">
      <c r="A423" s="201">
        <v>216</v>
      </c>
      <c r="B423" s="220" t="s">
        <v>530</v>
      </c>
      <c r="C423" s="211" t="s">
        <v>297</v>
      </c>
      <c r="D423" s="256">
        <v>310.565</v>
      </c>
      <c r="E423" s="257"/>
      <c r="F423" s="257">
        <f t="shared" si="40"/>
        <v>310.565</v>
      </c>
      <c r="G423" s="257"/>
      <c r="H423" s="257"/>
      <c r="I423" s="257"/>
      <c r="J423" s="257"/>
      <c r="K423" s="257">
        <f t="shared" si="41"/>
        <v>310.565</v>
      </c>
      <c r="L423" s="257"/>
      <c r="M423" s="204" t="s">
        <v>303</v>
      </c>
    </row>
    <row r="424" spans="1:13" ht="28.5" x14ac:dyDescent="0.25">
      <c r="A424" s="206">
        <v>217</v>
      </c>
      <c r="B424" s="220" t="s">
        <v>531</v>
      </c>
      <c r="C424" s="211" t="s">
        <v>532</v>
      </c>
      <c r="D424" s="256">
        <v>733.53399999999999</v>
      </c>
      <c r="E424" s="266"/>
      <c r="F424" s="257">
        <f t="shared" si="40"/>
        <v>733.53399999999999</v>
      </c>
      <c r="G424" s="257"/>
      <c r="H424" s="266"/>
      <c r="I424" s="266"/>
      <c r="J424" s="266"/>
      <c r="K424" s="257">
        <f t="shared" si="41"/>
        <v>733.53399999999999</v>
      </c>
      <c r="L424" s="266"/>
      <c r="M424" s="204" t="s">
        <v>303</v>
      </c>
    </row>
    <row r="425" spans="1:13" ht="28.5" x14ac:dyDescent="0.25">
      <c r="A425" s="201">
        <v>218</v>
      </c>
      <c r="B425" s="220" t="s">
        <v>533</v>
      </c>
      <c r="C425" s="211" t="s">
        <v>534</v>
      </c>
      <c r="D425" s="256">
        <v>988.125</v>
      </c>
      <c r="E425" s="266"/>
      <c r="F425" s="266"/>
      <c r="G425" s="257">
        <f t="shared" ref="G425:G427" si="42">D425</f>
        <v>988.125</v>
      </c>
      <c r="H425" s="266"/>
      <c r="I425" s="266"/>
      <c r="J425" s="266"/>
      <c r="K425" s="257">
        <f t="shared" si="41"/>
        <v>988.125</v>
      </c>
      <c r="L425" s="266"/>
      <c r="M425" s="204" t="s">
        <v>303</v>
      </c>
    </row>
    <row r="426" spans="1:13" ht="28.5" x14ac:dyDescent="0.25">
      <c r="A426" s="206">
        <v>219</v>
      </c>
      <c r="B426" s="220" t="s">
        <v>535</v>
      </c>
      <c r="C426" s="211" t="s">
        <v>536</v>
      </c>
      <c r="D426" s="256">
        <v>3391.3690000000001</v>
      </c>
      <c r="E426" s="266"/>
      <c r="F426" s="266"/>
      <c r="G426" s="257">
        <f t="shared" si="42"/>
        <v>3391.3690000000001</v>
      </c>
      <c r="H426" s="266"/>
      <c r="I426" s="266"/>
      <c r="J426" s="266"/>
      <c r="K426" s="257">
        <f t="shared" si="41"/>
        <v>3391.3690000000001</v>
      </c>
      <c r="L426" s="266"/>
      <c r="M426" s="204" t="s">
        <v>303</v>
      </c>
    </row>
    <row r="427" spans="1:13" ht="28.5" x14ac:dyDescent="0.25">
      <c r="A427" s="201">
        <v>220</v>
      </c>
      <c r="B427" s="220" t="s">
        <v>537</v>
      </c>
      <c r="C427" s="211" t="s">
        <v>538</v>
      </c>
      <c r="D427" s="256">
        <v>90</v>
      </c>
      <c r="E427" s="266"/>
      <c r="F427" s="266"/>
      <c r="G427" s="257">
        <f t="shared" si="42"/>
        <v>90</v>
      </c>
      <c r="H427" s="266"/>
      <c r="I427" s="266"/>
      <c r="J427" s="266"/>
      <c r="K427" s="257">
        <f t="shared" si="41"/>
        <v>90</v>
      </c>
      <c r="L427" s="266"/>
      <c r="M427" s="204" t="s">
        <v>303</v>
      </c>
    </row>
    <row r="428" spans="1:13" ht="29.25" thickBot="1" x14ac:dyDescent="0.3">
      <c r="A428" s="203">
        <v>221</v>
      </c>
      <c r="B428" s="253" t="s">
        <v>298</v>
      </c>
      <c r="C428" s="254" t="s">
        <v>299</v>
      </c>
      <c r="D428" s="267">
        <v>308.89999999999998</v>
      </c>
      <c r="E428" s="262"/>
      <c r="F428" s="262"/>
      <c r="G428" s="262">
        <v>150</v>
      </c>
      <c r="H428" s="262">
        <v>158.9</v>
      </c>
      <c r="I428" s="262"/>
      <c r="J428" s="262"/>
      <c r="K428" s="262">
        <f>D428</f>
        <v>308.89999999999998</v>
      </c>
      <c r="L428" s="262"/>
      <c r="M428" s="346" t="s">
        <v>303</v>
      </c>
    </row>
    <row r="429" spans="1:13" x14ac:dyDescent="0.25">
      <c r="A429" s="250"/>
      <c r="B429" s="255" t="s">
        <v>306</v>
      </c>
      <c r="C429" s="208"/>
      <c r="D429" s="261"/>
      <c r="E429" s="260"/>
      <c r="F429" s="260"/>
      <c r="G429" s="260"/>
      <c r="H429" s="260"/>
      <c r="I429" s="260"/>
      <c r="J429" s="260"/>
      <c r="K429" s="260"/>
      <c r="L429" s="260"/>
      <c r="M429" s="347"/>
    </row>
    <row r="430" spans="1:13" ht="31.5" x14ac:dyDescent="0.25">
      <c r="A430" s="203">
        <v>222</v>
      </c>
      <c r="B430" s="216" t="s">
        <v>507</v>
      </c>
      <c r="C430" s="203" t="s">
        <v>508</v>
      </c>
      <c r="D430" s="256">
        <v>1000</v>
      </c>
      <c r="E430" s="257"/>
      <c r="F430" s="257">
        <f>D430/2</f>
        <v>500</v>
      </c>
      <c r="G430" s="257">
        <f>D430/2</f>
        <v>500</v>
      </c>
      <c r="H430" s="257"/>
      <c r="I430" s="257"/>
      <c r="J430" s="257"/>
      <c r="K430" s="257">
        <f t="shared" ref="K430" si="43">D430</f>
        <v>1000</v>
      </c>
      <c r="L430" s="257"/>
      <c r="M430" s="345" t="s">
        <v>308</v>
      </c>
    </row>
    <row r="431" spans="1:13" ht="29.25" x14ac:dyDescent="0.25">
      <c r="A431" s="203">
        <v>223</v>
      </c>
      <c r="B431" s="216" t="s">
        <v>539</v>
      </c>
      <c r="C431" s="203" t="s">
        <v>307</v>
      </c>
      <c r="D431" s="256">
        <v>800</v>
      </c>
      <c r="E431" s="257"/>
      <c r="F431" s="257"/>
      <c r="G431" s="257">
        <f>D431</f>
        <v>800</v>
      </c>
      <c r="H431" s="257"/>
      <c r="I431" s="257"/>
      <c r="J431" s="257"/>
      <c r="K431" s="257">
        <f>D431</f>
        <v>800</v>
      </c>
      <c r="L431" s="257"/>
      <c r="M431" s="345" t="s">
        <v>291</v>
      </c>
    </row>
    <row r="432" spans="1:13" x14ac:dyDescent="0.25">
      <c r="A432" s="203"/>
      <c r="B432" s="210" t="s">
        <v>292</v>
      </c>
      <c r="C432" s="203"/>
      <c r="D432" s="256"/>
      <c r="E432" s="257"/>
      <c r="F432" s="257"/>
      <c r="G432" s="257"/>
      <c r="H432" s="257"/>
      <c r="I432" s="257"/>
      <c r="J432" s="257"/>
      <c r="K432" s="257"/>
      <c r="L432" s="257"/>
      <c r="M432" s="345"/>
    </row>
    <row r="433" spans="1:13" ht="29.25" x14ac:dyDescent="0.25">
      <c r="A433" s="203">
        <v>224</v>
      </c>
      <c r="B433" s="216" t="s">
        <v>540</v>
      </c>
      <c r="C433" s="203" t="s">
        <v>529</v>
      </c>
      <c r="D433" s="256">
        <v>122.986</v>
      </c>
      <c r="E433" s="257"/>
      <c r="F433" s="257">
        <f t="shared" ref="F433:F441" si="44">D433</f>
        <v>122.986</v>
      </c>
      <c r="G433" s="257"/>
      <c r="H433" s="257"/>
      <c r="I433" s="257"/>
      <c r="J433" s="257"/>
      <c r="K433" s="257">
        <f t="shared" ref="K433:K443" si="45">D433</f>
        <v>122.986</v>
      </c>
      <c r="L433" s="257"/>
      <c r="M433" s="345" t="s">
        <v>502</v>
      </c>
    </row>
    <row r="434" spans="1:13" ht="29.25" x14ac:dyDescent="0.25">
      <c r="A434" s="203">
        <v>225</v>
      </c>
      <c r="B434" s="216" t="s">
        <v>541</v>
      </c>
      <c r="C434" s="203" t="s">
        <v>512</v>
      </c>
      <c r="D434" s="256">
        <v>66.671000000000006</v>
      </c>
      <c r="E434" s="257"/>
      <c r="F434" s="257">
        <f t="shared" si="44"/>
        <v>66.671000000000006</v>
      </c>
      <c r="G434" s="257"/>
      <c r="H434" s="257"/>
      <c r="I434" s="257"/>
      <c r="J434" s="257"/>
      <c r="K434" s="257">
        <f t="shared" si="45"/>
        <v>66.671000000000006</v>
      </c>
      <c r="L434" s="257"/>
      <c r="M434" s="345" t="s">
        <v>502</v>
      </c>
    </row>
    <row r="435" spans="1:13" ht="29.25" x14ac:dyDescent="0.25">
      <c r="A435" s="203">
        <v>226</v>
      </c>
      <c r="B435" s="216" t="s">
        <v>542</v>
      </c>
      <c r="C435" s="203" t="s">
        <v>543</v>
      </c>
      <c r="D435" s="256">
        <v>60.677</v>
      </c>
      <c r="E435" s="257"/>
      <c r="F435" s="257">
        <f t="shared" si="44"/>
        <v>60.677</v>
      </c>
      <c r="G435" s="257"/>
      <c r="H435" s="257"/>
      <c r="I435" s="257"/>
      <c r="J435" s="257"/>
      <c r="K435" s="257">
        <f t="shared" si="45"/>
        <v>60.677</v>
      </c>
      <c r="L435" s="257"/>
      <c r="M435" s="345" t="s">
        <v>502</v>
      </c>
    </row>
    <row r="436" spans="1:13" ht="21" x14ac:dyDescent="0.25">
      <c r="A436" s="203">
        <v>227</v>
      </c>
      <c r="B436" s="216" t="s">
        <v>544</v>
      </c>
      <c r="C436" s="203" t="s">
        <v>529</v>
      </c>
      <c r="D436" s="256">
        <v>104.42100000000001</v>
      </c>
      <c r="E436" s="257"/>
      <c r="F436" s="257">
        <f t="shared" si="44"/>
        <v>104.42100000000001</v>
      </c>
      <c r="G436" s="257"/>
      <c r="H436" s="257"/>
      <c r="I436" s="257"/>
      <c r="J436" s="257"/>
      <c r="K436" s="257">
        <f t="shared" si="45"/>
        <v>104.42100000000001</v>
      </c>
      <c r="L436" s="257"/>
      <c r="M436" s="345" t="s">
        <v>502</v>
      </c>
    </row>
    <row r="437" spans="1:13" ht="21" x14ac:dyDescent="0.25">
      <c r="A437" s="203">
        <v>228</v>
      </c>
      <c r="B437" s="216" t="s">
        <v>545</v>
      </c>
      <c r="C437" s="203" t="s">
        <v>546</v>
      </c>
      <c r="D437" s="256">
        <v>99.442999999999998</v>
      </c>
      <c r="E437" s="257"/>
      <c r="F437" s="257">
        <f t="shared" si="44"/>
        <v>99.442999999999998</v>
      </c>
      <c r="G437" s="257"/>
      <c r="H437" s="257"/>
      <c r="I437" s="257"/>
      <c r="J437" s="257"/>
      <c r="K437" s="257">
        <f t="shared" si="45"/>
        <v>99.442999999999998</v>
      </c>
      <c r="L437" s="257"/>
      <c r="M437" s="345" t="s">
        <v>502</v>
      </c>
    </row>
    <row r="438" spans="1:13" ht="29.25" x14ac:dyDescent="0.25">
      <c r="A438" s="203">
        <v>229</v>
      </c>
      <c r="B438" s="216" t="s">
        <v>547</v>
      </c>
      <c r="C438" s="203">
        <v>150</v>
      </c>
      <c r="D438" s="256">
        <v>184.06100000000001</v>
      </c>
      <c r="E438" s="257"/>
      <c r="F438" s="257">
        <f t="shared" si="44"/>
        <v>184.06100000000001</v>
      </c>
      <c r="G438" s="257"/>
      <c r="H438" s="257"/>
      <c r="I438" s="257"/>
      <c r="J438" s="257"/>
      <c r="K438" s="257">
        <f t="shared" si="45"/>
        <v>184.06100000000001</v>
      </c>
      <c r="L438" s="257"/>
      <c r="M438" s="345" t="s">
        <v>502</v>
      </c>
    </row>
    <row r="439" spans="1:13" ht="29.25" x14ac:dyDescent="0.25">
      <c r="A439" s="203">
        <v>230</v>
      </c>
      <c r="B439" s="216" t="s">
        <v>548</v>
      </c>
      <c r="C439" s="203" t="s">
        <v>549</v>
      </c>
      <c r="D439" s="256">
        <v>166.09200000000001</v>
      </c>
      <c r="E439" s="257"/>
      <c r="F439" s="257"/>
      <c r="G439" s="257">
        <f>D439</f>
        <v>166.09200000000001</v>
      </c>
      <c r="H439" s="257"/>
      <c r="I439" s="257"/>
      <c r="J439" s="257"/>
      <c r="K439" s="257">
        <f t="shared" si="45"/>
        <v>166.09200000000001</v>
      </c>
      <c r="L439" s="257"/>
      <c r="M439" s="345" t="s">
        <v>502</v>
      </c>
    </row>
    <row r="440" spans="1:13" ht="29.25" x14ac:dyDescent="0.25">
      <c r="A440" s="203">
        <v>231</v>
      </c>
      <c r="B440" s="216" t="s">
        <v>550</v>
      </c>
      <c r="C440" s="203" t="s">
        <v>551</v>
      </c>
      <c r="D440" s="256">
        <v>149</v>
      </c>
      <c r="E440" s="257"/>
      <c r="F440" s="257">
        <f t="shared" si="44"/>
        <v>149</v>
      </c>
      <c r="G440" s="257"/>
      <c r="H440" s="257"/>
      <c r="I440" s="257"/>
      <c r="J440" s="257"/>
      <c r="K440" s="257">
        <f t="shared" si="45"/>
        <v>149</v>
      </c>
      <c r="L440" s="257"/>
      <c r="M440" s="345" t="s">
        <v>502</v>
      </c>
    </row>
    <row r="441" spans="1:13" ht="29.25" x14ac:dyDescent="0.25">
      <c r="A441" s="203">
        <v>232</v>
      </c>
      <c r="B441" s="216" t="s">
        <v>552</v>
      </c>
      <c r="C441" s="203" t="s">
        <v>553</v>
      </c>
      <c r="D441" s="256">
        <v>129.279</v>
      </c>
      <c r="E441" s="257"/>
      <c r="F441" s="257">
        <f t="shared" si="44"/>
        <v>129.279</v>
      </c>
      <c r="G441" s="257"/>
      <c r="H441" s="257"/>
      <c r="I441" s="257"/>
      <c r="J441" s="257"/>
      <c r="K441" s="257">
        <f t="shared" si="45"/>
        <v>129.279</v>
      </c>
      <c r="L441" s="257"/>
      <c r="M441" s="345" t="s">
        <v>502</v>
      </c>
    </row>
    <row r="442" spans="1:13" ht="21" x14ac:dyDescent="0.25">
      <c r="A442" s="203">
        <v>233</v>
      </c>
      <c r="B442" s="216" t="s">
        <v>554</v>
      </c>
      <c r="C442" s="203" t="s">
        <v>555</v>
      </c>
      <c r="D442" s="256">
        <v>1161.8689999999999</v>
      </c>
      <c r="E442" s="257"/>
      <c r="F442" s="257"/>
      <c r="G442" s="257">
        <f>D442</f>
        <v>1161.8689999999999</v>
      </c>
      <c r="H442" s="257"/>
      <c r="I442" s="257"/>
      <c r="J442" s="257"/>
      <c r="K442" s="257">
        <f t="shared" si="45"/>
        <v>1161.8689999999999</v>
      </c>
      <c r="L442" s="257"/>
      <c r="M442" s="345" t="s">
        <v>502</v>
      </c>
    </row>
    <row r="443" spans="1:13" ht="28.5" x14ac:dyDescent="0.25">
      <c r="A443" s="203">
        <v>234</v>
      </c>
      <c r="B443" s="202" t="s">
        <v>298</v>
      </c>
      <c r="C443" s="203" t="s">
        <v>299</v>
      </c>
      <c r="D443" s="268">
        <v>210</v>
      </c>
      <c r="E443" s="257"/>
      <c r="F443" s="257"/>
      <c r="G443" s="257">
        <f t="shared" ref="G443" si="46">D443</f>
        <v>210</v>
      </c>
      <c r="H443" s="257"/>
      <c r="I443" s="257"/>
      <c r="J443" s="257"/>
      <c r="K443" s="257">
        <f t="shared" si="45"/>
        <v>210</v>
      </c>
      <c r="L443" s="257"/>
      <c r="M443" s="345" t="s">
        <v>502</v>
      </c>
    </row>
    <row r="444" spans="1:13" ht="15.75" x14ac:dyDescent="0.25">
      <c r="A444" s="269"/>
      <c r="B444" s="105" t="s">
        <v>310</v>
      </c>
      <c r="C444" s="269"/>
      <c r="D444" s="270">
        <f>SUM(D382:D443)</f>
        <v>30823.842999999997</v>
      </c>
      <c r="E444" s="270">
        <f t="shared" ref="E444:G444" si="47">SUM(E382:E443)</f>
        <v>0</v>
      </c>
      <c r="F444" s="270">
        <f t="shared" si="47"/>
        <v>10046.666999999999</v>
      </c>
      <c r="G444" s="270">
        <f t="shared" si="47"/>
        <v>18168.276000000002</v>
      </c>
      <c r="H444" s="270">
        <f>SUM(H382:H443)</f>
        <v>2608.9</v>
      </c>
      <c r="I444" s="271"/>
      <c r="J444" s="270">
        <f>SUM(J382:J443)</f>
        <v>0</v>
      </c>
      <c r="K444" s="270">
        <f>SUM(K382:K443)</f>
        <v>28263.697999999997</v>
      </c>
      <c r="L444" s="270">
        <f>SUM(L382:L443)</f>
        <v>2560.145</v>
      </c>
      <c r="M444" s="348"/>
    </row>
    <row r="445" spans="1:13" ht="18.75" x14ac:dyDescent="0.3">
      <c r="A445" s="391" t="s">
        <v>311</v>
      </c>
      <c r="B445" s="392"/>
      <c r="C445" s="392"/>
      <c r="D445" s="392"/>
      <c r="E445" s="392"/>
      <c r="F445" s="392"/>
      <c r="G445" s="392"/>
      <c r="H445" s="392"/>
      <c r="I445" s="392"/>
      <c r="J445" s="392"/>
      <c r="K445" s="392"/>
      <c r="L445" s="392"/>
      <c r="M445" s="393"/>
    </row>
    <row r="446" spans="1:13" s="327" customFormat="1" ht="60" x14ac:dyDescent="0.25">
      <c r="A446" s="283">
        <v>235</v>
      </c>
      <c r="B446" s="316" t="s">
        <v>596</v>
      </c>
      <c r="C446" s="274" t="s">
        <v>597</v>
      </c>
      <c r="D446" s="114">
        <v>25000</v>
      </c>
      <c r="E446" s="115"/>
      <c r="F446" s="114">
        <v>25000</v>
      </c>
      <c r="G446" s="114"/>
      <c r="H446" s="114"/>
      <c r="I446" s="326" t="s">
        <v>567</v>
      </c>
      <c r="J446" s="115"/>
      <c r="K446" s="114">
        <v>25000</v>
      </c>
      <c r="L446" s="114"/>
      <c r="M446" s="274" t="s">
        <v>311</v>
      </c>
    </row>
    <row r="447" spans="1:13" s="327" customFormat="1" ht="60" x14ac:dyDescent="0.25">
      <c r="A447" s="283">
        <v>236</v>
      </c>
      <c r="B447" s="316" t="s">
        <v>312</v>
      </c>
      <c r="C447" s="283" t="s">
        <v>313</v>
      </c>
      <c r="D447" s="114">
        <v>42</v>
      </c>
      <c r="E447" s="115"/>
      <c r="F447" s="115"/>
      <c r="G447" s="114"/>
      <c r="H447" s="114">
        <v>42</v>
      </c>
      <c r="I447" s="326" t="s">
        <v>595</v>
      </c>
      <c r="J447" s="115"/>
      <c r="K447" s="114"/>
      <c r="L447" s="114">
        <v>42</v>
      </c>
      <c r="M447" s="274" t="s">
        <v>311</v>
      </c>
    </row>
    <row r="448" spans="1:13" s="327" customFormat="1" ht="60" x14ac:dyDescent="0.25">
      <c r="A448" s="283">
        <v>237</v>
      </c>
      <c r="B448" s="316" t="s">
        <v>598</v>
      </c>
      <c r="C448" s="283" t="s">
        <v>314</v>
      </c>
      <c r="D448" s="114">
        <v>600</v>
      </c>
      <c r="E448" s="115"/>
      <c r="F448" s="115"/>
      <c r="G448" s="114"/>
      <c r="H448" s="114">
        <v>600</v>
      </c>
      <c r="I448" s="326" t="s">
        <v>444</v>
      </c>
      <c r="J448" s="115"/>
      <c r="K448" s="114"/>
      <c r="L448" s="114">
        <v>600</v>
      </c>
      <c r="M448" s="274" t="s">
        <v>311</v>
      </c>
    </row>
    <row r="449" spans="1:13" s="327" customFormat="1" x14ac:dyDescent="0.25">
      <c r="A449" s="283">
        <v>238</v>
      </c>
      <c r="B449" s="103" t="s">
        <v>315</v>
      </c>
      <c r="C449" s="283" t="s">
        <v>316</v>
      </c>
      <c r="D449" s="114">
        <v>16</v>
      </c>
      <c r="E449" s="115"/>
      <c r="F449" s="115"/>
      <c r="G449" s="114">
        <v>16</v>
      </c>
      <c r="H449" s="115"/>
      <c r="I449" s="326" t="s">
        <v>562</v>
      </c>
      <c r="J449" s="115"/>
      <c r="K449" s="114"/>
      <c r="L449" s="114">
        <v>16</v>
      </c>
      <c r="M449" s="274" t="s">
        <v>317</v>
      </c>
    </row>
    <row r="450" spans="1:13" s="327" customFormat="1" ht="60" x14ac:dyDescent="0.25">
      <c r="A450" s="283">
        <v>239</v>
      </c>
      <c r="B450" s="316" t="s">
        <v>599</v>
      </c>
      <c r="C450" s="283" t="s">
        <v>307</v>
      </c>
      <c r="D450" s="114">
        <v>800</v>
      </c>
      <c r="E450" s="115"/>
      <c r="F450" s="115"/>
      <c r="G450" s="114"/>
      <c r="H450" s="114">
        <v>800</v>
      </c>
      <c r="I450" s="326" t="s">
        <v>562</v>
      </c>
      <c r="J450" s="115"/>
      <c r="K450" s="114"/>
      <c r="L450" s="114">
        <v>800</v>
      </c>
      <c r="M450" s="274" t="s">
        <v>311</v>
      </c>
    </row>
    <row r="451" spans="1:13" ht="60" x14ac:dyDescent="0.25">
      <c r="A451" s="283">
        <v>240</v>
      </c>
      <c r="B451" s="316" t="s">
        <v>602</v>
      </c>
      <c r="C451" s="283" t="s">
        <v>61</v>
      </c>
      <c r="D451" s="114">
        <v>43</v>
      </c>
      <c r="E451" s="115"/>
      <c r="F451" s="115"/>
      <c r="G451" s="114"/>
      <c r="H451" s="114">
        <v>43</v>
      </c>
      <c r="I451" s="326" t="s">
        <v>603</v>
      </c>
      <c r="J451" s="115"/>
      <c r="K451" s="114"/>
      <c r="L451" s="114">
        <v>43</v>
      </c>
      <c r="M451" s="274" t="s">
        <v>311</v>
      </c>
    </row>
    <row r="452" spans="1:13" ht="60" x14ac:dyDescent="0.25">
      <c r="A452" s="283">
        <v>241</v>
      </c>
      <c r="B452" s="316" t="s">
        <v>604</v>
      </c>
      <c r="C452" s="283" t="s">
        <v>605</v>
      </c>
      <c r="D452" s="114">
        <v>350</v>
      </c>
      <c r="E452" s="115"/>
      <c r="F452" s="115"/>
      <c r="G452" s="114">
        <v>350</v>
      </c>
      <c r="H452" s="114"/>
      <c r="I452" s="326" t="s">
        <v>322</v>
      </c>
      <c r="J452" s="115"/>
      <c r="K452" s="114"/>
      <c r="L452" s="114">
        <v>350</v>
      </c>
      <c r="M452" s="274" t="s">
        <v>311</v>
      </c>
    </row>
    <row r="453" spans="1:13" ht="60" x14ac:dyDescent="0.25">
      <c r="A453" s="283">
        <v>242</v>
      </c>
      <c r="B453" s="316" t="s">
        <v>606</v>
      </c>
      <c r="C453" s="283" t="s">
        <v>607</v>
      </c>
      <c r="D453" s="114">
        <v>600</v>
      </c>
      <c r="E453" s="115">
        <v>600</v>
      </c>
      <c r="F453" s="115"/>
      <c r="G453" s="114"/>
      <c r="H453" s="114"/>
      <c r="I453" s="326" t="s">
        <v>608</v>
      </c>
      <c r="J453" s="115"/>
      <c r="K453" s="114"/>
      <c r="L453" s="114">
        <v>600</v>
      </c>
      <c r="M453" s="274" t="s">
        <v>311</v>
      </c>
    </row>
    <row r="454" spans="1:13" ht="60" x14ac:dyDescent="0.25">
      <c r="A454" s="283">
        <v>243</v>
      </c>
      <c r="B454" s="316" t="s">
        <v>609</v>
      </c>
      <c r="C454" s="283" t="s">
        <v>314</v>
      </c>
      <c r="D454" s="114">
        <v>90</v>
      </c>
      <c r="E454" s="115"/>
      <c r="F454" s="115"/>
      <c r="G454" s="114">
        <v>90</v>
      </c>
      <c r="H454" s="114"/>
      <c r="I454" s="326" t="s">
        <v>610</v>
      </c>
      <c r="J454" s="115"/>
      <c r="K454" s="114"/>
      <c r="L454" s="114">
        <v>90</v>
      </c>
      <c r="M454" s="274" t="s">
        <v>311</v>
      </c>
    </row>
    <row r="455" spans="1:13" ht="60" x14ac:dyDescent="0.25">
      <c r="A455" s="283">
        <v>244</v>
      </c>
      <c r="B455" s="328" t="s">
        <v>611</v>
      </c>
      <c r="C455" s="283" t="s">
        <v>314</v>
      </c>
      <c r="D455" s="114">
        <v>150</v>
      </c>
      <c r="E455" s="115"/>
      <c r="F455" s="115"/>
      <c r="G455" s="114">
        <v>150</v>
      </c>
      <c r="H455" s="114"/>
      <c r="I455" s="326" t="s">
        <v>610</v>
      </c>
      <c r="J455" s="115"/>
      <c r="K455" s="115"/>
      <c r="L455" s="114">
        <v>150</v>
      </c>
      <c r="M455" s="274" t="s">
        <v>311</v>
      </c>
    </row>
    <row r="456" spans="1:13" ht="60" x14ac:dyDescent="0.25">
      <c r="A456" s="283">
        <v>245</v>
      </c>
      <c r="B456" s="328" t="s">
        <v>600</v>
      </c>
      <c r="C456" s="283" t="s">
        <v>601</v>
      </c>
      <c r="D456" s="114">
        <v>576.45000000000005</v>
      </c>
      <c r="E456" s="115"/>
      <c r="F456" s="115"/>
      <c r="G456" s="114">
        <v>576.45000000000005</v>
      </c>
      <c r="H456" s="115"/>
      <c r="I456" s="326" t="s">
        <v>463</v>
      </c>
      <c r="J456" s="115"/>
      <c r="K456" s="114">
        <v>576.45000000000005</v>
      </c>
      <c r="L456" s="114"/>
      <c r="M456" s="274" t="s">
        <v>311</v>
      </c>
    </row>
    <row r="457" spans="1:13" ht="15.75" x14ac:dyDescent="0.25">
      <c r="A457" s="329"/>
      <c r="B457" s="330" t="s">
        <v>318</v>
      </c>
      <c r="C457" s="331"/>
      <c r="D457" s="332">
        <f>SUM(D446:D456)</f>
        <v>28267.45</v>
      </c>
      <c r="E457" s="332">
        <f t="shared" ref="E457:H457" si="48">SUM(E446:E456)</f>
        <v>600</v>
      </c>
      <c r="F457" s="332">
        <f t="shared" si="48"/>
        <v>25000</v>
      </c>
      <c r="G457" s="332">
        <f t="shared" si="48"/>
        <v>1182.45</v>
      </c>
      <c r="H457" s="332">
        <f t="shared" si="48"/>
        <v>1485</v>
      </c>
      <c r="I457" s="332"/>
      <c r="J457" s="332">
        <f t="shared" ref="J457:L457" si="49">SUM(J446:J456)</f>
        <v>0</v>
      </c>
      <c r="K457" s="332">
        <f t="shared" si="49"/>
        <v>25576.45</v>
      </c>
      <c r="L457" s="332">
        <f t="shared" si="49"/>
        <v>2691</v>
      </c>
      <c r="M457" s="333"/>
    </row>
    <row r="458" spans="1:13" ht="18.75" x14ac:dyDescent="0.3">
      <c r="A458" s="469" t="s">
        <v>196</v>
      </c>
      <c r="B458" s="470"/>
      <c r="C458" s="470"/>
      <c r="D458" s="470"/>
      <c r="E458" s="470"/>
      <c r="F458" s="470"/>
      <c r="G458" s="470"/>
      <c r="H458" s="470"/>
      <c r="I458" s="470"/>
      <c r="J458" s="470"/>
      <c r="K458" s="470"/>
      <c r="L458" s="470"/>
      <c r="M458" s="471"/>
    </row>
    <row r="459" spans="1:13" ht="90" x14ac:dyDescent="0.25">
      <c r="A459" s="285">
        <v>246</v>
      </c>
      <c r="B459" s="351" t="s">
        <v>197</v>
      </c>
      <c r="C459" s="285" t="s">
        <v>198</v>
      </c>
      <c r="D459" s="295">
        <v>493.3</v>
      </c>
      <c r="E459" s="295"/>
      <c r="F459" s="295">
        <v>131.1</v>
      </c>
      <c r="G459" s="295">
        <v>310.7</v>
      </c>
      <c r="H459" s="295">
        <v>51.5</v>
      </c>
      <c r="I459" s="285" t="s">
        <v>346</v>
      </c>
      <c r="J459" s="295"/>
      <c r="K459" s="295">
        <v>232.6</v>
      </c>
      <c r="L459" s="295">
        <v>260.7</v>
      </c>
      <c r="M459" s="285" t="s">
        <v>199</v>
      </c>
    </row>
    <row r="460" spans="1:13" ht="90" x14ac:dyDescent="0.25">
      <c r="A460" s="274">
        <v>247</v>
      </c>
      <c r="B460" s="316" t="s">
        <v>200</v>
      </c>
      <c r="C460" s="274" t="s">
        <v>201</v>
      </c>
      <c r="D460" s="313">
        <v>61.38</v>
      </c>
      <c r="E460" s="313"/>
      <c r="F460" s="313">
        <v>16.38</v>
      </c>
      <c r="G460" s="313">
        <v>45</v>
      </c>
      <c r="H460" s="313"/>
      <c r="I460" s="285" t="s">
        <v>346</v>
      </c>
      <c r="J460" s="313"/>
      <c r="K460" s="313">
        <v>52.1</v>
      </c>
      <c r="L460" s="313">
        <v>9.2799999999999994</v>
      </c>
      <c r="M460" s="282" t="s">
        <v>199</v>
      </c>
    </row>
    <row r="461" spans="1:13" x14ac:dyDescent="0.25">
      <c r="A461" s="354">
        <v>248</v>
      </c>
      <c r="B461" s="472" t="s">
        <v>202</v>
      </c>
      <c r="C461" s="354"/>
      <c r="D461" s="440">
        <v>784.6</v>
      </c>
      <c r="E461" s="440"/>
      <c r="F461" s="440">
        <v>270</v>
      </c>
      <c r="G461" s="440">
        <v>500.6</v>
      </c>
      <c r="H461" s="440">
        <v>14</v>
      </c>
      <c r="I461" s="354" t="s">
        <v>557</v>
      </c>
      <c r="J461" s="440"/>
      <c r="K461" s="440"/>
      <c r="L461" s="440">
        <v>784.6</v>
      </c>
      <c r="M461" s="422" t="s">
        <v>203</v>
      </c>
    </row>
    <row r="462" spans="1:13" x14ac:dyDescent="0.25">
      <c r="A462" s="354"/>
      <c r="B462" s="472"/>
      <c r="C462" s="354"/>
      <c r="D462" s="440"/>
      <c r="E462" s="440"/>
      <c r="F462" s="440"/>
      <c r="G462" s="440"/>
      <c r="H462" s="440"/>
      <c r="I462" s="354"/>
      <c r="J462" s="440"/>
      <c r="K462" s="440"/>
      <c r="L462" s="440"/>
      <c r="M462" s="368"/>
    </row>
    <row r="463" spans="1:13" ht="76.5" x14ac:dyDescent="0.25">
      <c r="A463" s="274">
        <v>249</v>
      </c>
      <c r="B463" s="286" t="s">
        <v>204</v>
      </c>
      <c r="C463" s="274" t="s">
        <v>205</v>
      </c>
      <c r="D463" s="313">
        <v>45</v>
      </c>
      <c r="E463" s="313"/>
      <c r="F463" s="313">
        <v>10</v>
      </c>
      <c r="G463" s="313">
        <v>17.600000000000001</v>
      </c>
      <c r="H463" s="313">
        <v>17.399999999999999</v>
      </c>
      <c r="I463" s="274" t="s">
        <v>558</v>
      </c>
      <c r="J463" s="313"/>
      <c r="K463" s="313">
        <v>6.1</v>
      </c>
      <c r="L463" s="313">
        <v>38.9</v>
      </c>
      <c r="M463" s="82" t="s">
        <v>199</v>
      </c>
    </row>
    <row r="464" spans="1:13" x14ac:dyDescent="0.25">
      <c r="A464" s="365">
        <v>250</v>
      </c>
      <c r="B464" s="286" t="s">
        <v>206</v>
      </c>
      <c r="C464" s="473" t="s">
        <v>207</v>
      </c>
      <c r="D464" s="402">
        <v>25.8</v>
      </c>
      <c r="E464" s="402">
        <v>5</v>
      </c>
      <c r="F464" s="402">
        <v>10</v>
      </c>
      <c r="G464" s="402">
        <v>5</v>
      </c>
      <c r="H464" s="402">
        <v>5.8</v>
      </c>
      <c r="I464" s="365" t="s">
        <v>558</v>
      </c>
      <c r="J464" s="402"/>
      <c r="K464" s="402">
        <v>22.8</v>
      </c>
      <c r="L464" s="402">
        <v>3</v>
      </c>
      <c r="M464" s="365" t="s">
        <v>199</v>
      </c>
    </row>
    <row r="465" spans="1:13" x14ac:dyDescent="0.25">
      <c r="A465" s="422"/>
      <c r="B465" s="84" t="s">
        <v>208</v>
      </c>
      <c r="C465" s="474"/>
      <c r="D465" s="418"/>
      <c r="E465" s="418"/>
      <c r="F465" s="418"/>
      <c r="G465" s="418"/>
      <c r="H465" s="418"/>
      <c r="I465" s="422"/>
      <c r="J465" s="418"/>
      <c r="K465" s="418"/>
      <c r="L465" s="418"/>
      <c r="M465" s="422"/>
    </row>
    <row r="466" spans="1:13" ht="30" x14ac:dyDescent="0.25">
      <c r="A466" s="422"/>
      <c r="B466" s="84" t="s">
        <v>209</v>
      </c>
      <c r="C466" s="474"/>
      <c r="D466" s="418"/>
      <c r="E466" s="418"/>
      <c r="F466" s="418"/>
      <c r="G466" s="418"/>
      <c r="H466" s="418"/>
      <c r="I466" s="422"/>
      <c r="J466" s="418"/>
      <c r="K466" s="418"/>
      <c r="L466" s="418"/>
      <c r="M466" s="422"/>
    </row>
    <row r="467" spans="1:13" x14ac:dyDescent="0.25">
      <c r="A467" s="422"/>
      <c r="B467" s="84" t="s">
        <v>210</v>
      </c>
      <c r="C467" s="474"/>
      <c r="D467" s="418"/>
      <c r="E467" s="418"/>
      <c r="F467" s="418"/>
      <c r="G467" s="418"/>
      <c r="H467" s="418"/>
      <c r="I467" s="422"/>
      <c r="J467" s="418"/>
      <c r="K467" s="418"/>
      <c r="L467" s="418"/>
      <c r="M467" s="422"/>
    </row>
    <row r="468" spans="1:13" x14ac:dyDescent="0.25">
      <c r="A468" s="422"/>
      <c r="B468" s="84" t="s">
        <v>211</v>
      </c>
      <c r="C468" s="474"/>
      <c r="D468" s="418"/>
      <c r="E468" s="418"/>
      <c r="F468" s="418"/>
      <c r="G468" s="418"/>
      <c r="H468" s="418"/>
      <c r="I468" s="422"/>
      <c r="J468" s="418"/>
      <c r="K468" s="418"/>
      <c r="L468" s="418"/>
      <c r="M468" s="422"/>
    </row>
    <row r="469" spans="1:13" x14ac:dyDescent="0.25">
      <c r="A469" s="368"/>
      <c r="B469" s="287" t="s">
        <v>212</v>
      </c>
      <c r="C469" s="475"/>
      <c r="D469" s="403"/>
      <c r="E469" s="403"/>
      <c r="F469" s="403"/>
      <c r="G469" s="403"/>
      <c r="H469" s="403"/>
      <c r="I469" s="368"/>
      <c r="J469" s="403"/>
      <c r="K469" s="403"/>
      <c r="L469" s="403"/>
      <c r="M469" s="368"/>
    </row>
    <row r="470" spans="1:13" ht="76.5" x14ac:dyDescent="0.25">
      <c r="A470" s="274">
        <v>251</v>
      </c>
      <c r="B470" s="316" t="s">
        <v>559</v>
      </c>
      <c r="C470" s="274" t="s">
        <v>560</v>
      </c>
      <c r="D470" s="313">
        <v>35.200000000000003</v>
      </c>
      <c r="E470" s="313"/>
      <c r="F470" s="313">
        <v>35.200000000000003</v>
      </c>
      <c r="G470" s="313"/>
      <c r="H470" s="313"/>
      <c r="I470" s="274" t="s">
        <v>561</v>
      </c>
      <c r="J470" s="313"/>
      <c r="K470" s="313"/>
      <c r="L470" s="313">
        <v>35.200000000000003</v>
      </c>
      <c r="M470" s="82" t="s">
        <v>199</v>
      </c>
    </row>
    <row r="471" spans="1:13" ht="15.75" x14ac:dyDescent="0.25">
      <c r="A471" s="106"/>
      <c r="B471" s="107" t="s">
        <v>213</v>
      </c>
      <c r="C471" s="108"/>
      <c r="D471" s="109">
        <f t="shared" ref="D471:L471" si="50">SUM(D459:D470)</f>
        <v>1445.2800000000002</v>
      </c>
      <c r="E471" s="109">
        <f t="shared" si="50"/>
        <v>5</v>
      </c>
      <c r="F471" s="109">
        <f t="shared" si="50"/>
        <v>472.68</v>
      </c>
      <c r="G471" s="109">
        <f t="shared" si="50"/>
        <v>878.9</v>
      </c>
      <c r="H471" s="109">
        <f t="shared" si="50"/>
        <v>88.7</v>
      </c>
      <c r="I471" s="109">
        <f t="shared" si="50"/>
        <v>0</v>
      </c>
      <c r="J471" s="109">
        <f t="shared" si="50"/>
        <v>0</v>
      </c>
      <c r="K471" s="109">
        <f t="shared" si="50"/>
        <v>313.60000000000002</v>
      </c>
      <c r="L471" s="109">
        <f t="shared" si="50"/>
        <v>1131.68</v>
      </c>
      <c r="M471" s="110"/>
    </row>
    <row r="472" spans="1:13" ht="18.75" x14ac:dyDescent="0.3">
      <c r="A472" s="476" t="s">
        <v>214</v>
      </c>
      <c r="B472" s="477"/>
      <c r="C472" s="477"/>
      <c r="D472" s="477"/>
      <c r="E472" s="477"/>
      <c r="F472" s="477"/>
      <c r="G472" s="477"/>
      <c r="H472" s="477"/>
      <c r="I472" s="477"/>
      <c r="J472" s="477"/>
      <c r="K472" s="477"/>
      <c r="L472" s="477"/>
      <c r="M472" s="478"/>
    </row>
    <row r="473" spans="1:13" ht="30" x14ac:dyDescent="0.25">
      <c r="A473" s="67">
        <v>252</v>
      </c>
      <c r="B473" s="79" t="s">
        <v>215</v>
      </c>
      <c r="C473" s="67" t="s">
        <v>45</v>
      </c>
      <c r="D473" s="67">
        <v>4.5</v>
      </c>
      <c r="E473" s="67"/>
      <c r="F473" s="67">
        <v>1.8</v>
      </c>
      <c r="G473" s="67">
        <v>2.7</v>
      </c>
      <c r="H473" s="67"/>
      <c r="I473" s="67" t="s">
        <v>562</v>
      </c>
      <c r="J473" s="67"/>
      <c r="K473" s="67">
        <v>4.5</v>
      </c>
      <c r="L473" s="67"/>
      <c r="M473" s="272" t="s">
        <v>563</v>
      </c>
    </row>
    <row r="474" spans="1:13" ht="30" x14ac:dyDescent="0.25">
      <c r="A474" s="274">
        <v>253</v>
      </c>
      <c r="B474" s="286" t="s">
        <v>216</v>
      </c>
      <c r="C474" s="281" t="s">
        <v>75</v>
      </c>
      <c r="D474" s="294">
        <v>3.5</v>
      </c>
      <c r="E474" s="294"/>
      <c r="F474" s="294"/>
      <c r="G474" s="294">
        <v>3.5</v>
      </c>
      <c r="H474" s="294"/>
      <c r="I474" s="282" t="s">
        <v>562</v>
      </c>
      <c r="J474" s="294"/>
      <c r="K474" s="294">
        <v>3.5</v>
      </c>
      <c r="L474" s="294"/>
      <c r="M474" s="272" t="s">
        <v>563</v>
      </c>
    </row>
    <row r="475" spans="1:13" ht="15" customHeight="1" x14ac:dyDescent="0.25">
      <c r="A475" s="354">
        <v>254</v>
      </c>
      <c r="B475" s="472" t="s">
        <v>217</v>
      </c>
      <c r="C475" s="365" t="s">
        <v>341</v>
      </c>
      <c r="D475" s="402">
        <v>12</v>
      </c>
      <c r="E475" s="388"/>
      <c r="F475" s="479"/>
      <c r="G475" s="402">
        <v>12</v>
      </c>
      <c r="H475" s="388"/>
      <c r="I475" s="354" t="s">
        <v>562</v>
      </c>
      <c r="J475" s="440"/>
      <c r="K475" s="440">
        <v>12</v>
      </c>
      <c r="L475" s="402"/>
      <c r="M475" s="272"/>
    </row>
    <row r="476" spans="1:13" ht="30" x14ac:dyDescent="0.25">
      <c r="A476" s="354"/>
      <c r="B476" s="472"/>
      <c r="C476" s="368"/>
      <c r="D476" s="403"/>
      <c r="E476" s="388"/>
      <c r="F476" s="479"/>
      <c r="G476" s="403"/>
      <c r="H476" s="388"/>
      <c r="I476" s="354"/>
      <c r="J476" s="440"/>
      <c r="K476" s="440"/>
      <c r="L476" s="403"/>
      <c r="M476" s="272" t="s">
        <v>563</v>
      </c>
    </row>
    <row r="477" spans="1:13" x14ac:dyDescent="0.25">
      <c r="A477" s="354">
        <v>255</v>
      </c>
      <c r="B477" s="472" t="s">
        <v>218</v>
      </c>
      <c r="C477" s="365" t="s">
        <v>348</v>
      </c>
      <c r="D477" s="402">
        <v>15.9</v>
      </c>
      <c r="E477" s="388"/>
      <c r="F477" s="479"/>
      <c r="G477" s="402">
        <v>15.9</v>
      </c>
      <c r="H477" s="388"/>
      <c r="I477" s="480" t="s">
        <v>564</v>
      </c>
      <c r="J477" s="440"/>
      <c r="K477" s="440">
        <v>15.9</v>
      </c>
      <c r="L477" s="402"/>
      <c r="M477" s="360" t="s">
        <v>563</v>
      </c>
    </row>
    <row r="478" spans="1:13" x14ac:dyDescent="0.25">
      <c r="A478" s="354"/>
      <c r="B478" s="472"/>
      <c r="C478" s="368"/>
      <c r="D478" s="403"/>
      <c r="E478" s="388"/>
      <c r="F478" s="479"/>
      <c r="G478" s="403"/>
      <c r="H478" s="388"/>
      <c r="I478" s="354"/>
      <c r="J478" s="440"/>
      <c r="K478" s="440"/>
      <c r="L478" s="403"/>
      <c r="M478" s="360"/>
    </row>
    <row r="479" spans="1:13" ht="30" x14ac:dyDescent="0.25">
      <c r="A479" s="354">
        <v>256</v>
      </c>
      <c r="B479" s="472" t="s">
        <v>565</v>
      </c>
      <c r="C479" s="365">
        <v>2</v>
      </c>
      <c r="D479" s="402">
        <v>4.5</v>
      </c>
      <c r="E479" s="388"/>
      <c r="F479" s="479"/>
      <c r="G479" s="402">
        <v>4.5</v>
      </c>
      <c r="H479" s="388"/>
      <c r="I479" s="354" t="s">
        <v>564</v>
      </c>
      <c r="J479" s="440"/>
      <c r="K479" s="440">
        <v>4.5</v>
      </c>
      <c r="L479" s="406"/>
      <c r="M479" s="272" t="s">
        <v>563</v>
      </c>
    </row>
    <row r="480" spans="1:13" x14ac:dyDescent="0.25">
      <c r="A480" s="354"/>
      <c r="B480" s="472"/>
      <c r="C480" s="368"/>
      <c r="D480" s="403"/>
      <c r="E480" s="388"/>
      <c r="F480" s="479"/>
      <c r="G480" s="403"/>
      <c r="H480" s="388"/>
      <c r="I480" s="354"/>
      <c r="J480" s="440"/>
      <c r="K480" s="440"/>
      <c r="L480" s="407"/>
      <c r="M480" s="284"/>
    </row>
    <row r="481" spans="1:13" ht="30" x14ac:dyDescent="0.25">
      <c r="A481" s="274">
        <v>257</v>
      </c>
      <c r="B481" s="316" t="s">
        <v>566</v>
      </c>
      <c r="C481" s="285">
        <v>7</v>
      </c>
      <c r="D481" s="295">
        <v>50.3</v>
      </c>
      <c r="E481" s="293"/>
      <c r="F481" s="317">
        <v>50.3</v>
      </c>
      <c r="G481" s="295"/>
      <c r="H481" s="293"/>
      <c r="I481" s="274" t="s">
        <v>567</v>
      </c>
      <c r="J481" s="313"/>
      <c r="K481" s="313">
        <v>50.3</v>
      </c>
      <c r="L481" s="297"/>
      <c r="M481" s="281" t="s">
        <v>568</v>
      </c>
    </row>
    <row r="482" spans="1:13" ht="29.25" x14ac:dyDescent="0.25">
      <c r="A482" s="34"/>
      <c r="B482" s="111" t="s">
        <v>219</v>
      </c>
      <c r="C482" s="34"/>
      <c r="D482" s="112">
        <f>SUM(D473:D481)</f>
        <v>90.699999999999989</v>
      </c>
      <c r="E482" s="112">
        <f t="shared" ref="E482:L482" si="51">SUM(E473:E481)</f>
        <v>0</v>
      </c>
      <c r="F482" s="112">
        <f t="shared" si="51"/>
        <v>52.099999999999994</v>
      </c>
      <c r="G482" s="112">
        <f t="shared" si="51"/>
        <v>38.6</v>
      </c>
      <c r="H482" s="112">
        <f t="shared" si="51"/>
        <v>0</v>
      </c>
      <c r="I482" s="112">
        <f t="shared" si="51"/>
        <v>0</v>
      </c>
      <c r="J482" s="112">
        <f t="shared" si="51"/>
        <v>0</v>
      </c>
      <c r="K482" s="112">
        <f t="shared" si="51"/>
        <v>90.699999999999989</v>
      </c>
      <c r="L482" s="112">
        <f t="shared" si="51"/>
        <v>0</v>
      </c>
      <c r="M482" s="110"/>
    </row>
    <row r="483" spans="1:13" ht="18.75" x14ac:dyDescent="0.3">
      <c r="A483" s="476" t="s">
        <v>220</v>
      </c>
      <c r="B483" s="477"/>
      <c r="C483" s="477"/>
      <c r="D483" s="477"/>
      <c r="E483" s="477"/>
      <c r="F483" s="477"/>
      <c r="G483" s="477"/>
      <c r="H483" s="477"/>
      <c r="I483" s="477"/>
      <c r="J483" s="477"/>
      <c r="K483" s="477"/>
      <c r="L483" s="477"/>
      <c r="M483" s="478"/>
    </row>
    <row r="484" spans="1:13" x14ac:dyDescent="0.25">
      <c r="A484" s="481">
        <v>258</v>
      </c>
      <c r="B484" s="482" t="s">
        <v>221</v>
      </c>
      <c r="C484" s="479" t="s">
        <v>569</v>
      </c>
      <c r="D484" s="440">
        <v>4448.3999999999996</v>
      </c>
      <c r="E484" s="440">
        <v>144.4</v>
      </c>
      <c r="F484" s="440">
        <v>1800</v>
      </c>
      <c r="G484" s="440">
        <v>2000</v>
      </c>
      <c r="H484" s="440">
        <v>504</v>
      </c>
      <c r="I484" s="485" t="s">
        <v>570</v>
      </c>
      <c r="J484" s="481"/>
      <c r="K484" s="402">
        <v>4448.3999999999996</v>
      </c>
      <c r="L484" s="481"/>
      <c r="M484" s="483" t="s">
        <v>222</v>
      </c>
    </row>
    <row r="485" spans="1:13" x14ac:dyDescent="0.25">
      <c r="A485" s="481"/>
      <c r="B485" s="482"/>
      <c r="C485" s="479"/>
      <c r="D485" s="440"/>
      <c r="E485" s="440"/>
      <c r="F485" s="440"/>
      <c r="G485" s="440"/>
      <c r="H485" s="440"/>
      <c r="I485" s="485"/>
      <c r="J485" s="481"/>
      <c r="K485" s="403"/>
      <c r="L485" s="481"/>
      <c r="M485" s="484"/>
    </row>
    <row r="486" spans="1:13" x14ac:dyDescent="0.25">
      <c r="A486" s="481">
        <v>259</v>
      </c>
      <c r="B486" s="482" t="s">
        <v>571</v>
      </c>
      <c r="C486" s="440" t="s">
        <v>572</v>
      </c>
      <c r="D486" s="440">
        <v>169</v>
      </c>
      <c r="E486" s="440"/>
      <c r="F486" s="440">
        <v>100</v>
      </c>
      <c r="G486" s="440">
        <v>69</v>
      </c>
      <c r="H486" s="440"/>
      <c r="I486" s="354" t="s">
        <v>322</v>
      </c>
      <c r="J486" s="354"/>
      <c r="K486" s="440">
        <v>169</v>
      </c>
      <c r="L486" s="481"/>
      <c r="M486" s="483" t="s">
        <v>222</v>
      </c>
    </row>
    <row r="487" spans="1:13" x14ac:dyDescent="0.25">
      <c r="A487" s="481"/>
      <c r="B487" s="482"/>
      <c r="C487" s="440"/>
      <c r="D487" s="440"/>
      <c r="E487" s="440"/>
      <c r="F487" s="440"/>
      <c r="G487" s="440"/>
      <c r="H487" s="440"/>
      <c r="I487" s="354"/>
      <c r="J487" s="354"/>
      <c r="K487" s="440"/>
      <c r="L487" s="481"/>
      <c r="M487" s="484"/>
    </row>
    <row r="488" spans="1:13" x14ac:dyDescent="0.25">
      <c r="A488" s="318">
        <v>260</v>
      </c>
      <c r="B488" s="319" t="s">
        <v>223</v>
      </c>
      <c r="C488" s="313" t="s">
        <v>573</v>
      </c>
      <c r="D488" s="313">
        <v>180</v>
      </c>
      <c r="E488" s="294"/>
      <c r="F488" s="313"/>
      <c r="G488" s="313"/>
      <c r="H488" s="313">
        <v>180</v>
      </c>
      <c r="I488" s="322" t="s">
        <v>570</v>
      </c>
      <c r="J488" s="274"/>
      <c r="K488" s="313">
        <v>180</v>
      </c>
      <c r="L488" s="318"/>
      <c r="M488" s="321"/>
    </row>
    <row r="489" spans="1:13" x14ac:dyDescent="0.25">
      <c r="A489" s="481">
        <v>261</v>
      </c>
      <c r="B489" s="482" t="s">
        <v>224</v>
      </c>
      <c r="C489" s="440" t="s">
        <v>574</v>
      </c>
      <c r="D489" s="440">
        <v>1707.6</v>
      </c>
      <c r="E489" s="402"/>
      <c r="F489" s="440"/>
      <c r="G489" s="486">
        <v>1707.6</v>
      </c>
      <c r="H489" s="486"/>
      <c r="I489" s="485" t="s">
        <v>379</v>
      </c>
      <c r="J489" s="481"/>
      <c r="K489" s="440">
        <v>1707.6</v>
      </c>
      <c r="L489" s="481"/>
      <c r="M489" s="483" t="s">
        <v>222</v>
      </c>
    </row>
    <row r="490" spans="1:13" x14ac:dyDescent="0.25">
      <c r="A490" s="481"/>
      <c r="B490" s="482"/>
      <c r="C490" s="440"/>
      <c r="D490" s="440"/>
      <c r="E490" s="403"/>
      <c r="F490" s="440"/>
      <c r="G490" s="486"/>
      <c r="H490" s="486"/>
      <c r="I490" s="485"/>
      <c r="J490" s="481"/>
      <c r="K490" s="440"/>
      <c r="L490" s="481"/>
      <c r="M490" s="484"/>
    </row>
    <row r="491" spans="1:13" x14ac:dyDescent="0.25">
      <c r="A491" s="481">
        <v>262</v>
      </c>
      <c r="B491" s="482" t="s">
        <v>575</v>
      </c>
      <c r="C491" s="440" t="s">
        <v>576</v>
      </c>
      <c r="D491" s="440">
        <v>71.900000000000006</v>
      </c>
      <c r="E491" s="486"/>
      <c r="F491" s="440"/>
      <c r="G491" s="402">
        <v>71.900000000000006</v>
      </c>
      <c r="H491" s="486"/>
      <c r="I491" s="485" t="s">
        <v>379</v>
      </c>
      <c r="J491" s="481"/>
      <c r="K491" s="440">
        <v>71.900000000000006</v>
      </c>
      <c r="L491" s="481"/>
      <c r="M491" s="483" t="s">
        <v>222</v>
      </c>
    </row>
    <row r="492" spans="1:13" x14ac:dyDescent="0.25">
      <c r="A492" s="481"/>
      <c r="B492" s="482"/>
      <c r="C492" s="440"/>
      <c r="D492" s="440"/>
      <c r="E492" s="486"/>
      <c r="F492" s="440"/>
      <c r="G492" s="403"/>
      <c r="H492" s="486"/>
      <c r="I492" s="485"/>
      <c r="J492" s="481"/>
      <c r="K492" s="440"/>
      <c r="L492" s="481"/>
      <c r="M492" s="484"/>
    </row>
    <row r="493" spans="1:13" x14ac:dyDescent="0.25">
      <c r="A493" s="481">
        <v>263</v>
      </c>
      <c r="B493" s="482" t="s">
        <v>225</v>
      </c>
      <c r="C493" s="440" t="s">
        <v>226</v>
      </c>
      <c r="D493" s="440">
        <v>189.9</v>
      </c>
      <c r="E493" s="440"/>
      <c r="F493" s="440">
        <v>84.5</v>
      </c>
      <c r="G493" s="440">
        <v>60.7</v>
      </c>
      <c r="H493" s="440">
        <v>44.7</v>
      </c>
      <c r="I493" s="354" t="s">
        <v>570</v>
      </c>
      <c r="J493" s="354"/>
      <c r="K493" s="440">
        <v>189.9</v>
      </c>
      <c r="L493" s="354"/>
      <c r="M493" s="365" t="s">
        <v>222</v>
      </c>
    </row>
    <row r="494" spans="1:13" x14ac:dyDescent="0.25">
      <c r="A494" s="481"/>
      <c r="B494" s="482"/>
      <c r="C494" s="440"/>
      <c r="D494" s="440"/>
      <c r="E494" s="440"/>
      <c r="F494" s="440"/>
      <c r="G494" s="440"/>
      <c r="H494" s="440"/>
      <c r="I494" s="354"/>
      <c r="J494" s="354"/>
      <c r="K494" s="440"/>
      <c r="L494" s="354"/>
      <c r="M494" s="487"/>
    </row>
    <row r="495" spans="1:13" x14ac:dyDescent="0.25">
      <c r="A495" s="481">
        <v>264</v>
      </c>
      <c r="B495" s="482" t="s">
        <v>577</v>
      </c>
      <c r="C495" s="486" t="s">
        <v>578</v>
      </c>
      <c r="D495" s="440">
        <v>2324</v>
      </c>
      <c r="E495" s="440"/>
      <c r="F495" s="440"/>
      <c r="G495" s="440">
        <v>2324</v>
      </c>
      <c r="H495" s="440"/>
      <c r="I495" s="485" t="s">
        <v>322</v>
      </c>
      <c r="J495" s="354"/>
      <c r="K495" s="440">
        <v>2324</v>
      </c>
      <c r="L495" s="481"/>
      <c r="M495" s="483" t="s">
        <v>222</v>
      </c>
    </row>
    <row r="496" spans="1:13" x14ac:dyDescent="0.25">
      <c r="A496" s="481"/>
      <c r="B496" s="482"/>
      <c r="C496" s="486"/>
      <c r="D496" s="440"/>
      <c r="E496" s="440"/>
      <c r="F496" s="440"/>
      <c r="G496" s="440"/>
      <c r="H496" s="440"/>
      <c r="I496" s="485"/>
      <c r="J496" s="354"/>
      <c r="K496" s="440"/>
      <c r="L496" s="481"/>
      <c r="M496" s="484"/>
    </row>
    <row r="497" spans="1:13" x14ac:dyDescent="0.25">
      <c r="A497" s="481">
        <v>265</v>
      </c>
      <c r="B497" s="482" t="s">
        <v>579</v>
      </c>
      <c r="C497" s="486"/>
      <c r="D497" s="440">
        <v>862</v>
      </c>
      <c r="E497" s="440"/>
      <c r="F497" s="440"/>
      <c r="G497" s="440">
        <v>862</v>
      </c>
      <c r="H497" s="486"/>
      <c r="I497" s="485" t="s">
        <v>322</v>
      </c>
      <c r="J497" s="354"/>
      <c r="K497" s="440">
        <v>862</v>
      </c>
      <c r="L497" s="481"/>
      <c r="M497" s="483" t="s">
        <v>222</v>
      </c>
    </row>
    <row r="498" spans="1:13" x14ac:dyDescent="0.25">
      <c r="A498" s="481"/>
      <c r="B498" s="482"/>
      <c r="C498" s="486"/>
      <c r="D498" s="440"/>
      <c r="E498" s="440"/>
      <c r="F498" s="440"/>
      <c r="G498" s="440"/>
      <c r="H498" s="486"/>
      <c r="I498" s="485"/>
      <c r="J498" s="354"/>
      <c r="K498" s="440"/>
      <c r="L498" s="481"/>
      <c r="M498" s="484"/>
    </row>
    <row r="499" spans="1:13" x14ac:dyDescent="0.25">
      <c r="A499" s="481">
        <v>266</v>
      </c>
      <c r="B499" s="482" t="s">
        <v>580</v>
      </c>
      <c r="C499" s="486"/>
      <c r="D499" s="440">
        <v>150</v>
      </c>
      <c r="E499" s="440"/>
      <c r="F499" s="440">
        <v>150</v>
      </c>
      <c r="G499" s="440"/>
      <c r="H499" s="440"/>
      <c r="I499" s="485" t="s">
        <v>581</v>
      </c>
      <c r="J499" s="354"/>
      <c r="K499" s="440">
        <v>150</v>
      </c>
      <c r="L499" s="481"/>
      <c r="M499" s="483" t="s">
        <v>222</v>
      </c>
    </row>
    <row r="500" spans="1:13" x14ac:dyDescent="0.25">
      <c r="A500" s="481"/>
      <c r="B500" s="482"/>
      <c r="C500" s="486"/>
      <c r="D500" s="440"/>
      <c r="E500" s="440"/>
      <c r="F500" s="440"/>
      <c r="G500" s="440"/>
      <c r="H500" s="440"/>
      <c r="I500" s="354"/>
      <c r="J500" s="354"/>
      <c r="K500" s="440"/>
      <c r="L500" s="481"/>
      <c r="M500" s="484"/>
    </row>
    <row r="501" spans="1:13" ht="30" x14ac:dyDescent="0.25">
      <c r="A501" s="318">
        <v>267</v>
      </c>
      <c r="B501" s="319" t="s">
        <v>582</v>
      </c>
      <c r="C501" s="323" t="s">
        <v>583</v>
      </c>
      <c r="D501" s="313">
        <v>40</v>
      </c>
      <c r="E501" s="313"/>
      <c r="F501" s="313">
        <v>40</v>
      </c>
      <c r="G501" s="313"/>
      <c r="H501" s="313"/>
      <c r="I501" s="274" t="s">
        <v>584</v>
      </c>
      <c r="J501" s="274"/>
      <c r="K501" s="313">
        <v>40</v>
      </c>
      <c r="L501" s="318"/>
      <c r="M501" s="113"/>
    </row>
    <row r="502" spans="1:13" x14ac:dyDescent="0.25">
      <c r="A502" s="481">
        <v>268</v>
      </c>
      <c r="B502" s="482" t="s">
        <v>585</v>
      </c>
      <c r="C502" s="440" t="s">
        <v>227</v>
      </c>
      <c r="D502" s="440">
        <v>9642.1</v>
      </c>
      <c r="E502" s="440"/>
      <c r="F502" s="440"/>
      <c r="G502" s="440">
        <v>9642.1</v>
      </c>
      <c r="H502" s="440"/>
      <c r="I502" s="485" t="s">
        <v>322</v>
      </c>
      <c r="J502" s="354"/>
      <c r="K502" s="440">
        <v>9642.1</v>
      </c>
      <c r="L502" s="481"/>
      <c r="M502" s="483" t="s">
        <v>222</v>
      </c>
    </row>
    <row r="503" spans="1:13" x14ac:dyDescent="0.25">
      <c r="A503" s="481"/>
      <c r="B503" s="482"/>
      <c r="C503" s="440"/>
      <c r="D503" s="440"/>
      <c r="E503" s="440"/>
      <c r="F503" s="440"/>
      <c r="G503" s="440"/>
      <c r="H503" s="440"/>
      <c r="I503" s="485"/>
      <c r="J503" s="354"/>
      <c r="K503" s="440"/>
      <c r="L503" s="481"/>
      <c r="M503" s="484"/>
    </row>
    <row r="504" spans="1:13" x14ac:dyDescent="0.25">
      <c r="A504" s="481">
        <v>269</v>
      </c>
      <c r="B504" s="445" t="s">
        <v>586</v>
      </c>
      <c r="C504" s="402"/>
      <c r="D504" s="440">
        <v>140.80000000000001</v>
      </c>
      <c r="E504" s="440"/>
      <c r="F504" s="440">
        <v>70.2</v>
      </c>
      <c r="G504" s="440">
        <v>70.599999999999994</v>
      </c>
      <c r="H504" s="440"/>
      <c r="I504" s="485" t="s">
        <v>322</v>
      </c>
      <c r="J504" s="354"/>
      <c r="K504" s="440">
        <v>140.80000000000001</v>
      </c>
      <c r="L504" s="354"/>
      <c r="M504" s="483" t="s">
        <v>222</v>
      </c>
    </row>
    <row r="505" spans="1:13" x14ac:dyDescent="0.25">
      <c r="A505" s="481"/>
      <c r="B505" s="488"/>
      <c r="C505" s="403"/>
      <c r="D505" s="440"/>
      <c r="E505" s="440"/>
      <c r="F505" s="440"/>
      <c r="G505" s="440"/>
      <c r="H505" s="440"/>
      <c r="I505" s="485"/>
      <c r="J505" s="354"/>
      <c r="K505" s="440"/>
      <c r="L505" s="354"/>
      <c r="M505" s="484"/>
    </row>
    <row r="506" spans="1:13" ht="16.5" thickBot="1" x14ac:dyDescent="0.3">
      <c r="A506" s="334"/>
      <c r="B506" s="335" t="s">
        <v>228</v>
      </c>
      <c r="C506" s="336"/>
      <c r="D506" s="344">
        <f t="shared" ref="D506:K506" si="52">SUM(D484:D505)</f>
        <v>19925.7</v>
      </c>
      <c r="E506" s="344">
        <f t="shared" si="52"/>
        <v>144.4</v>
      </c>
      <c r="F506" s="344">
        <f t="shared" si="52"/>
        <v>2244.6999999999998</v>
      </c>
      <c r="G506" s="344">
        <f t="shared" si="52"/>
        <v>16807.899999999998</v>
      </c>
      <c r="H506" s="344">
        <f t="shared" si="52"/>
        <v>728.7</v>
      </c>
      <c r="I506" s="344"/>
      <c r="J506" s="344"/>
      <c r="K506" s="344">
        <f t="shared" si="52"/>
        <v>19925.7</v>
      </c>
      <c r="L506" s="337"/>
      <c r="M506" s="338"/>
    </row>
    <row r="507" spans="1:13" ht="23.25" thickBot="1" x14ac:dyDescent="0.35">
      <c r="A507" s="339"/>
      <c r="B507" s="340" t="s">
        <v>319</v>
      </c>
      <c r="C507" s="341"/>
      <c r="D507" s="343">
        <f>D32+D47+D62+D82+D102+D126+D151+D172+D199+D215+D231+D251+D274+D280+D293+D315+D323+D337+D342+D354+D380+D444+D457+D471+D482+D506</f>
        <v>104181.86099999999</v>
      </c>
      <c r="E507" s="343">
        <f t="shared" ref="E507:L507" si="53">E32+E47+E62+E82+E102+E126+E151+E172+E199+E215+E231+E251+E274+E280+E293+E315+E323+E337+E342+E354+E380+E444+E457+E471+E482+E506</f>
        <v>1451.5</v>
      </c>
      <c r="F507" s="343">
        <f t="shared" si="53"/>
        <v>44241.281999999992</v>
      </c>
      <c r="G507" s="343">
        <f t="shared" si="53"/>
        <v>45409.633999999998</v>
      </c>
      <c r="H507" s="343">
        <f t="shared" si="53"/>
        <v>13079.445000000002</v>
      </c>
      <c r="I507" s="343"/>
      <c r="J507" s="343"/>
      <c r="K507" s="343">
        <f t="shared" si="53"/>
        <v>79155.678</v>
      </c>
      <c r="L507" s="343">
        <f t="shared" si="53"/>
        <v>25026.18</v>
      </c>
      <c r="M507" s="342"/>
    </row>
    <row r="508" spans="1:13" ht="22.5" x14ac:dyDescent="0.3">
      <c r="A508" s="221"/>
      <c r="B508" s="232"/>
      <c r="C508" s="231"/>
      <c r="D508" s="273"/>
      <c r="E508" s="273"/>
      <c r="F508" s="273"/>
      <c r="G508" s="273"/>
      <c r="H508" s="273"/>
      <c r="I508" s="273"/>
      <c r="J508" s="273"/>
      <c r="K508" s="273"/>
      <c r="L508" s="273"/>
      <c r="M508" s="224"/>
    </row>
    <row r="509" spans="1:13" ht="20.25" customHeight="1" x14ac:dyDescent="0.25">
      <c r="A509" s="353" t="s">
        <v>587</v>
      </c>
      <c r="B509" s="353"/>
      <c r="C509" s="353"/>
      <c r="D509" s="353"/>
      <c r="E509" s="353"/>
      <c r="F509" s="353"/>
      <c r="G509" s="353"/>
      <c r="H509" s="353"/>
      <c r="I509" s="353"/>
      <c r="J509" s="353"/>
      <c r="K509" s="353"/>
      <c r="L509" s="353"/>
      <c r="M509" s="353"/>
    </row>
    <row r="510" spans="1:13" ht="22.5" customHeight="1" x14ac:dyDescent="0.25">
      <c r="A510" s="353"/>
      <c r="B510" s="353"/>
      <c r="C510" s="353"/>
      <c r="D510" s="353"/>
      <c r="E510" s="353"/>
      <c r="F510" s="353"/>
      <c r="G510" s="353"/>
      <c r="H510" s="353"/>
      <c r="I510" s="353"/>
      <c r="J510" s="353"/>
      <c r="K510" s="353"/>
      <c r="L510" s="353"/>
      <c r="M510" s="353"/>
    </row>
    <row r="511" spans="1:13" ht="18.75" x14ac:dyDescent="0.3">
      <c r="A511" s="221"/>
      <c r="B511" s="222"/>
      <c r="C511" s="222"/>
      <c r="D511" s="223"/>
      <c r="E511" s="223"/>
      <c r="F511" s="223"/>
      <c r="G511" s="225"/>
      <c r="H511" s="225"/>
      <c r="I511" s="223"/>
      <c r="J511" s="223"/>
      <c r="K511" s="226"/>
      <c r="L511" s="223"/>
      <c r="M511" s="224"/>
    </row>
    <row r="512" spans="1:13" ht="23.25" x14ac:dyDescent="0.35">
      <c r="B512" s="384" t="s">
        <v>461</v>
      </c>
      <c r="C512" s="385"/>
      <c r="D512" s="385"/>
      <c r="E512" s="385"/>
      <c r="F512" s="385"/>
      <c r="G512" s="385"/>
      <c r="H512" s="385"/>
      <c r="I512" s="385"/>
      <c r="J512" s="385"/>
      <c r="K512" s="385"/>
      <c r="L512" s="385"/>
      <c r="M512" s="385"/>
    </row>
  </sheetData>
  <mergeCells count="1194">
    <mergeCell ref="A502:A503"/>
    <mergeCell ref="B502:B503"/>
    <mergeCell ref="C502:C503"/>
    <mergeCell ref="D502:D503"/>
    <mergeCell ref="E502:E503"/>
    <mergeCell ref="F502:F503"/>
    <mergeCell ref="G502:G503"/>
    <mergeCell ref="H502:H503"/>
    <mergeCell ref="I502:I503"/>
    <mergeCell ref="J502:J503"/>
    <mergeCell ref="K502:K503"/>
    <mergeCell ref="L502:L503"/>
    <mergeCell ref="M502:M503"/>
    <mergeCell ref="A504:A505"/>
    <mergeCell ref="B504:B505"/>
    <mergeCell ref="C504:C505"/>
    <mergeCell ref="D504:D505"/>
    <mergeCell ref="E504:E505"/>
    <mergeCell ref="F504:F505"/>
    <mergeCell ref="G504:G505"/>
    <mergeCell ref="H504:H505"/>
    <mergeCell ref="I504:I505"/>
    <mergeCell ref="J504:J505"/>
    <mergeCell ref="K504:K505"/>
    <mergeCell ref="L504:L505"/>
    <mergeCell ref="M504:M505"/>
    <mergeCell ref="A497:A498"/>
    <mergeCell ref="B497:B498"/>
    <mergeCell ref="C497:C498"/>
    <mergeCell ref="D497:D498"/>
    <mergeCell ref="E497:E498"/>
    <mergeCell ref="F497:F498"/>
    <mergeCell ref="G497:G498"/>
    <mergeCell ref="H497:H498"/>
    <mergeCell ref="I497:I498"/>
    <mergeCell ref="J497:J498"/>
    <mergeCell ref="K497:K498"/>
    <mergeCell ref="L497:L498"/>
    <mergeCell ref="M497:M498"/>
    <mergeCell ref="A499:A500"/>
    <mergeCell ref="B499:B500"/>
    <mergeCell ref="C499:C500"/>
    <mergeCell ref="D499:D500"/>
    <mergeCell ref="E499:E500"/>
    <mergeCell ref="F499:F500"/>
    <mergeCell ref="G499:G500"/>
    <mergeCell ref="H499:H500"/>
    <mergeCell ref="I499:I500"/>
    <mergeCell ref="J499:J500"/>
    <mergeCell ref="K499:K500"/>
    <mergeCell ref="L499:L500"/>
    <mergeCell ref="M499:M500"/>
    <mergeCell ref="A493:A494"/>
    <mergeCell ref="B493:B494"/>
    <mergeCell ref="C493:C494"/>
    <mergeCell ref="D493:D494"/>
    <mergeCell ref="E493:E494"/>
    <mergeCell ref="F493:F494"/>
    <mergeCell ref="G493:G494"/>
    <mergeCell ref="H493:H494"/>
    <mergeCell ref="I493:I494"/>
    <mergeCell ref="J493:J494"/>
    <mergeCell ref="K493:K494"/>
    <mergeCell ref="L493:L494"/>
    <mergeCell ref="M493:M494"/>
    <mergeCell ref="A495:A496"/>
    <mergeCell ref="B495:B496"/>
    <mergeCell ref="C495:C496"/>
    <mergeCell ref="D495:D496"/>
    <mergeCell ref="E495:E496"/>
    <mergeCell ref="F495:F496"/>
    <mergeCell ref="G495:G496"/>
    <mergeCell ref="H495:H496"/>
    <mergeCell ref="I495:I496"/>
    <mergeCell ref="J495:J496"/>
    <mergeCell ref="K495:K496"/>
    <mergeCell ref="L495:L496"/>
    <mergeCell ref="M495:M496"/>
    <mergeCell ref="A489:A490"/>
    <mergeCell ref="B489:B490"/>
    <mergeCell ref="C489:C490"/>
    <mergeCell ref="D489:D490"/>
    <mergeCell ref="E489:E490"/>
    <mergeCell ref="F489:F490"/>
    <mergeCell ref="G489:G490"/>
    <mergeCell ref="H489:H490"/>
    <mergeCell ref="I489:I490"/>
    <mergeCell ref="J489:J490"/>
    <mergeCell ref="K489:K490"/>
    <mergeCell ref="L489:L490"/>
    <mergeCell ref="M489:M490"/>
    <mergeCell ref="A491:A492"/>
    <mergeCell ref="B491:B492"/>
    <mergeCell ref="C491:C492"/>
    <mergeCell ref="D491:D492"/>
    <mergeCell ref="E491:E492"/>
    <mergeCell ref="F491:F492"/>
    <mergeCell ref="G491:G492"/>
    <mergeCell ref="H491:H492"/>
    <mergeCell ref="I491:I492"/>
    <mergeCell ref="J491:J492"/>
    <mergeCell ref="K491:K492"/>
    <mergeCell ref="L491:L492"/>
    <mergeCell ref="M491:M492"/>
    <mergeCell ref="A483:M483"/>
    <mergeCell ref="A484:A485"/>
    <mergeCell ref="B484:B485"/>
    <mergeCell ref="C484:C485"/>
    <mergeCell ref="J484:J485"/>
    <mergeCell ref="K484:K485"/>
    <mergeCell ref="L484:L485"/>
    <mergeCell ref="M484:M485"/>
    <mergeCell ref="A486:A487"/>
    <mergeCell ref="B486:B487"/>
    <mergeCell ref="C486:C487"/>
    <mergeCell ref="D486:D487"/>
    <mergeCell ref="E486:E487"/>
    <mergeCell ref="F486:F487"/>
    <mergeCell ref="G486:G487"/>
    <mergeCell ref="H486:H487"/>
    <mergeCell ref="I486:I487"/>
    <mergeCell ref="J486:J487"/>
    <mergeCell ref="K486:K487"/>
    <mergeCell ref="L486:L487"/>
    <mergeCell ref="M486:M487"/>
    <mergeCell ref="D484:D485"/>
    <mergeCell ref="E484:E485"/>
    <mergeCell ref="F484:F485"/>
    <mergeCell ref="G484:G485"/>
    <mergeCell ref="H484:H485"/>
    <mergeCell ref="I484:I485"/>
    <mergeCell ref="A477:A478"/>
    <mergeCell ref="B477:B478"/>
    <mergeCell ref="C477:C478"/>
    <mergeCell ref="D477:D478"/>
    <mergeCell ref="E477:E478"/>
    <mergeCell ref="F477:F478"/>
    <mergeCell ref="G477:G478"/>
    <mergeCell ref="H477:H478"/>
    <mergeCell ref="I477:I478"/>
    <mergeCell ref="J477:J478"/>
    <mergeCell ref="K477:K478"/>
    <mergeCell ref="L477:L478"/>
    <mergeCell ref="M477:M478"/>
    <mergeCell ref="A479:A480"/>
    <mergeCell ref="B479:B480"/>
    <mergeCell ref="C479:C480"/>
    <mergeCell ref="D479:D480"/>
    <mergeCell ref="E479:E480"/>
    <mergeCell ref="F479:F480"/>
    <mergeCell ref="G479:G480"/>
    <mergeCell ref="H479:H480"/>
    <mergeCell ref="I479:I480"/>
    <mergeCell ref="J479:J480"/>
    <mergeCell ref="K479:K480"/>
    <mergeCell ref="L479:L480"/>
    <mergeCell ref="A464:A469"/>
    <mergeCell ref="C464:C469"/>
    <mergeCell ref="D464:D469"/>
    <mergeCell ref="E464:E469"/>
    <mergeCell ref="F464:F469"/>
    <mergeCell ref="G464:G469"/>
    <mergeCell ref="H464:H469"/>
    <mergeCell ref="I464:I469"/>
    <mergeCell ref="J464:J469"/>
    <mergeCell ref="K464:K469"/>
    <mergeCell ref="L464:L469"/>
    <mergeCell ref="M464:M469"/>
    <mergeCell ref="A472:M472"/>
    <mergeCell ref="A475:A476"/>
    <mergeCell ref="B475:B476"/>
    <mergeCell ref="C475:C476"/>
    <mergeCell ref="D475:D476"/>
    <mergeCell ref="E475:E476"/>
    <mergeCell ref="F475:F476"/>
    <mergeCell ref="G475:G476"/>
    <mergeCell ref="H475:H476"/>
    <mergeCell ref="I475:I476"/>
    <mergeCell ref="J475:J476"/>
    <mergeCell ref="K475:K476"/>
    <mergeCell ref="L475:L476"/>
    <mergeCell ref="J1:M1"/>
    <mergeCell ref="A2:M2"/>
    <mergeCell ref="A3:M3"/>
    <mergeCell ref="A4:M4"/>
    <mergeCell ref="A5:M5"/>
    <mergeCell ref="B6:B7"/>
    <mergeCell ref="C6:C7"/>
    <mergeCell ref="D6:D7"/>
    <mergeCell ref="E6:H6"/>
    <mergeCell ref="I6:I7"/>
    <mergeCell ref="A458:M458"/>
    <mergeCell ref="A461:A462"/>
    <mergeCell ref="B461:B462"/>
    <mergeCell ref="C461:C462"/>
    <mergeCell ref="D461:D462"/>
    <mergeCell ref="E461:E462"/>
    <mergeCell ref="F461:F462"/>
    <mergeCell ref="G461:G462"/>
    <mergeCell ref="H461:H462"/>
    <mergeCell ref="I461:I462"/>
    <mergeCell ref="J461:J462"/>
    <mergeCell ref="K461:K462"/>
    <mergeCell ref="L461:L462"/>
    <mergeCell ref="M461:M462"/>
    <mergeCell ref="K10:K11"/>
    <mergeCell ref="L10:L11"/>
    <mergeCell ref="M10:M11"/>
    <mergeCell ref="A12:A13"/>
    <mergeCell ref="B12:B13"/>
    <mergeCell ref="D12:D13"/>
    <mergeCell ref="E12:E13"/>
    <mergeCell ref="H12:H13"/>
    <mergeCell ref="I12:I13"/>
    <mergeCell ref="J12:J13"/>
    <mergeCell ref="J6:L6"/>
    <mergeCell ref="M6:M7"/>
    <mergeCell ref="A9:M9"/>
    <mergeCell ref="A10:A11"/>
    <mergeCell ref="B10:B11"/>
    <mergeCell ref="D10:D11"/>
    <mergeCell ref="E10:E11"/>
    <mergeCell ref="H10:H11"/>
    <mergeCell ref="I10:I11"/>
    <mergeCell ref="J10:J11"/>
    <mergeCell ref="K16:K17"/>
    <mergeCell ref="L16:L17"/>
    <mergeCell ref="M16:M17"/>
    <mergeCell ref="A18:A19"/>
    <mergeCell ref="B18:B19"/>
    <mergeCell ref="D18:D19"/>
    <mergeCell ref="E18:E19"/>
    <mergeCell ref="H18:H19"/>
    <mergeCell ref="I18:I19"/>
    <mergeCell ref="J18:J19"/>
    <mergeCell ref="K12:K13"/>
    <mergeCell ref="L12:L13"/>
    <mergeCell ref="M12:M13"/>
    <mergeCell ref="A16:A17"/>
    <mergeCell ref="B16:B17"/>
    <mergeCell ref="D16:D17"/>
    <mergeCell ref="E16:E17"/>
    <mergeCell ref="H16:H17"/>
    <mergeCell ref="I16:I17"/>
    <mergeCell ref="J16:J17"/>
    <mergeCell ref="K20:K21"/>
    <mergeCell ref="L20:L21"/>
    <mergeCell ref="M20:M21"/>
    <mergeCell ref="A24:A25"/>
    <mergeCell ref="B24:B25"/>
    <mergeCell ref="D24:D25"/>
    <mergeCell ref="I24:I25"/>
    <mergeCell ref="L24:L25"/>
    <mergeCell ref="M24:M25"/>
    <mergeCell ref="M22:M23"/>
    <mergeCell ref="K18:K19"/>
    <mergeCell ref="L18:L19"/>
    <mergeCell ref="M18:M19"/>
    <mergeCell ref="A20:A21"/>
    <mergeCell ref="B20:B21"/>
    <mergeCell ref="D20:D21"/>
    <mergeCell ref="E20:E21"/>
    <mergeCell ref="H20:H21"/>
    <mergeCell ref="I20:I21"/>
    <mergeCell ref="J20:J21"/>
    <mergeCell ref="A22:A23"/>
    <mergeCell ref="B22:B23"/>
    <mergeCell ref="D22:D23"/>
    <mergeCell ref="E22:E23"/>
    <mergeCell ref="H22:H23"/>
    <mergeCell ref="I22:I23"/>
    <mergeCell ref="J22:J23"/>
    <mergeCell ref="K22:K23"/>
    <mergeCell ref="L22:L23"/>
    <mergeCell ref="A33:M33"/>
    <mergeCell ref="A34:A35"/>
    <mergeCell ref="B34:B35"/>
    <mergeCell ref="D34:D35"/>
    <mergeCell ref="E34:E35"/>
    <mergeCell ref="I34:I35"/>
    <mergeCell ref="J34:J35"/>
    <mergeCell ref="K34:K35"/>
    <mergeCell ref="L34:L35"/>
    <mergeCell ref="M34:M35"/>
    <mergeCell ref="M26:M27"/>
    <mergeCell ref="A28:A29"/>
    <mergeCell ref="B28:B29"/>
    <mergeCell ref="D28:D29"/>
    <mergeCell ref="H28:H29"/>
    <mergeCell ref="I28:I29"/>
    <mergeCell ref="L28:L29"/>
    <mergeCell ref="M28:M29"/>
    <mergeCell ref="A26:A27"/>
    <mergeCell ref="B26:B27"/>
    <mergeCell ref="D26:D27"/>
    <mergeCell ref="H26:H27"/>
    <mergeCell ref="I26:I27"/>
    <mergeCell ref="L26:L27"/>
    <mergeCell ref="L38:L39"/>
    <mergeCell ref="M38:M39"/>
    <mergeCell ref="A40:A41"/>
    <mergeCell ref="B40:B41"/>
    <mergeCell ref="D40:D41"/>
    <mergeCell ref="E40:E41"/>
    <mergeCell ref="I40:I41"/>
    <mergeCell ref="J40:J41"/>
    <mergeCell ref="K40:K41"/>
    <mergeCell ref="L40:L41"/>
    <mergeCell ref="K36:K37"/>
    <mergeCell ref="L36:L37"/>
    <mergeCell ref="M36:M37"/>
    <mergeCell ref="A38:A39"/>
    <mergeCell ref="B38:B39"/>
    <mergeCell ref="D38:D39"/>
    <mergeCell ref="E38:E39"/>
    <mergeCell ref="I38:I39"/>
    <mergeCell ref="J38:J39"/>
    <mergeCell ref="K38:K39"/>
    <mergeCell ref="A36:A37"/>
    <mergeCell ref="B36:B37"/>
    <mergeCell ref="D36:D37"/>
    <mergeCell ref="E36:E37"/>
    <mergeCell ref="I36:I37"/>
    <mergeCell ref="J36:J37"/>
    <mergeCell ref="A48:M48"/>
    <mergeCell ref="A49:A50"/>
    <mergeCell ref="B49:B50"/>
    <mergeCell ref="D49:D50"/>
    <mergeCell ref="E49:E50"/>
    <mergeCell ref="I49:I50"/>
    <mergeCell ref="J49:J50"/>
    <mergeCell ref="K49:K50"/>
    <mergeCell ref="L49:L50"/>
    <mergeCell ref="M49:M50"/>
    <mergeCell ref="A44:A45"/>
    <mergeCell ref="B44:B45"/>
    <mergeCell ref="D44:D45"/>
    <mergeCell ref="I44:I45"/>
    <mergeCell ref="L44:L45"/>
    <mergeCell ref="M44:M45"/>
    <mergeCell ref="M40:M41"/>
    <mergeCell ref="A42:A43"/>
    <mergeCell ref="B42:B43"/>
    <mergeCell ref="D42:D43"/>
    <mergeCell ref="E42:E43"/>
    <mergeCell ref="I42:I43"/>
    <mergeCell ref="J42:J43"/>
    <mergeCell ref="K42:K43"/>
    <mergeCell ref="L42:L43"/>
    <mergeCell ref="M42:M43"/>
    <mergeCell ref="L53:L54"/>
    <mergeCell ref="M53:M54"/>
    <mergeCell ref="A55:A56"/>
    <mergeCell ref="B55:B56"/>
    <mergeCell ref="D55:D56"/>
    <mergeCell ref="E55:E56"/>
    <mergeCell ref="I55:I56"/>
    <mergeCell ref="J55:J56"/>
    <mergeCell ref="K55:K56"/>
    <mergeCell ref="L55:L56"/>
    <mergeCell ref="K51:K52"/>
    <mergeCell ref="L51:L52"/>
    <mergeCell ref="M51:M52"/>
    <mergeCell ref="A53:A54"/>
    <mergeCell ref="B53:B54"/>
    <mergeCell ref="D53:D54"/>
    <mergeCell ref="E53:E54"/>
    <mergeCell ref="I53:I54"/>
    <mergeCell ref="J53:J54"/>
    <mergeCell ref="K53:K54"/>
    <mergeCell ref="A51:A52"/>
    <mergeCell ref="B51:B52"/>
    <mergeCell ref="D51:D52"/>
    <mergeCell ref="E51:E52"/>
    <mergeCell ref="I51:I52"/>
    <mergeCell ref="J51:J52"/>
    <mergeCell ref="A63:M63"/>
    <mergeCell ref="A64:A65"/>
    <mergeCell ref="B64:B65"/>
    <mergeCell ref="D64:D65"/>
    <mergeCell ref="I64:I65"/>
    <mergeCell ref="J64:J65"/>
    <mergeCell ref="K64:K65"/>
    <mergeCell ref="L64:L65"/>
    <mergeCell ref="M64:M65"/>
    <mergeCell ref="A59:A60"/>
    <mergeCell ref="B59:B60"/>
    <mergeCell ref="D59:D60"/>
    <mergeCell ref="I59:I60"/>
    <mergeCell ref="K59:K60"/>
    <mergeCell ref="L59:L60"/>
    <mergeCell ref="M59:M60"/>
    <mergeCell ref="M55:M56"/>
    <mergeCell ref="A57:A58"/>
    <mergeCell ref="B57:B58"/>
    <mergeCell ref="D57:D58"/>
    <mergeCell ref="E57:E58"/>
    <mergeCell ref="I57:I58"/>
    <mergeCell ref="J57:J58"/>
    <mergeCell ref="K57:K58"/>
    <mergeCell ref="L57:L58"/>
    <mergeCell ref="M57:M58"/>
    <mergeCell ref="L70:L71"/>
    <mergeCell ref="M70:M71"/>
    <mergeCell ref="A72:A73"/>
    <mergeCell ref="B72:B73"/>
    <mergeCell ref="D72:D73"/>
    <mergeCell ref="I72:I73"/>
    <mergeCell ref="J72:J73"/>
    <mergeCell ref="K72:K73"/>
    <mergeCell ref="L72:L73"/>
    <mergeCell ref="M72:M73"/>
    <mergeCell ref="A70:A71"/>
    <mergeCell ref="B70:B71"/>
    <mergeCell ref="D70:D71"/>
    <mergeCell ref="I70:I71"/>
    <mergeCell ref="J70:J71"/>
    <mergeCell ref="K70:K71"/>
    <mergeCell ref="L66:L67"/>
    <mergeCell ref="M66:M67"/>
    <mergeCell ref="A68:A69"/>
    <mergeCell ref="B68:B69"/>
    <mergeCell ref="D68:D69"/>
    <mergeCell ref="I68:I69"/>
    <mergeCell ref="J68:J69"/>
    <mergeCell ref="K68:K69"/>
    <mergeCell ref="L68:L69"/>
    <mergeCell ref="M68:M69"/>
    <mergeCell ref="A66:A67"/>
    <mergeCell ref="B66:B67"/>
    <mergeCell ref="D66:D67"/>
    <mergeCell ref="I66:I67"/>
    <mergeCell ref="J66:J67"/>
    <mergeCell ref="K66:K67"/>
    <mergeCell ref="A83:M83"/>
    <mergeCell ref="A84:A85"/>
    <mergeCell ref="B84:B85"/>
    <mergeCell ref="D84:D85"/>
    <mergeCell ref="E84:E85"/>
    <mergeCell ref="I84:I85"/>
    <mergeCell ref="J84:J85"/>
    <mergeCell ref="K84:K85"/>
    <mergeCell ref="L84:L85"/>
    <mergeCell ref="M84:M85"/>
    <mergeCell ref="A78:A79"/>
    <mergeCell ref="B78:B79"/>
    <mergeCell ref="D78:D79"/>
    <mergeCell ref="I78:I79"/>
    <mergeCell ref="L78:L79"/>
    <mergeCell ref="M78:M79"/>
    <mergeCell ref="L74:L75"/>
    <mergeCell ref="M74:M75"/>
    <mergeCell ref="A76:A77"/>
    <mergeCell ref="B76:B77"/>
    <mergeCell ref="D76:D77"/>
    <mergeCell ref="I76:I77"/>
    <mergeCell ref="L76:L77"/>
    <mergeCell ref="M76:M77"/>
    <mergeCell ref="A74:A75"/>
    <mergeCell ref="B74:B75"/>
    <mergeCell ref="D74:D75"/>
    <mergeCell ref="I74:I75"/>
    <mergeCell ref="J74:J75"/>
    <mergeCell ref="K74:K75"/>
    <mergeCell ref="A90:A91"/>
    <mergeCell ref="B90:B91"/>
    <mergeCell ref="D90:D91"/>
    <mergeCell ref="E90:E91"/>
    <mergeCell ref="I90:I91"/>
    <mergeCell ref="J90:J91"/>
    <mergeCell ref="K90:K91"/>
    <mergeCell ref="L90:L91"/>
    <mergeCell ref="M90:M91"/>
    <mergeCell ref="L88:L89"/>
    <mergeCell ref="M88:M89"/>
    <mergeCell ref="K86:K87"/>
    <mergeCell ref="L86:L87"/>
    <mergeCell ref="M86:M87"/>
    <mergeCell ref="A88:A89"/>
    <mergeCell ref="B88:B89"/>
    <mergeCell ref="D88:D89"/>
    <mergeCell ref="E88:E89"/>
    <mergeCell ref="I88:I89"/>
    <mergeCell ref="J88:J89"/>
    <mergeCell ref="K88:K89"/>
    <mergeCell ref="A86:A87"/>
    <mergeCell ref="B86:B87"/>
    <mergeCell ref="D86:D87"/>
    <mergeCell ref="E86:E87"/>
    <mergeCell ref="I86:I87"/>
    <mergeCell ref="J86:J87"/>
    <mergeCell ref="A96:A97"/>
    <mergeCell ref="B96:B97"/>
    <mergeCell ref="D96:D97"/>
    <mergeCell ref="I96:I97"/>
    <mergeCell ref="L96:L97"/>
    <mergeCell ref="M96:M97"/>
    <mergeCell ref="A94:A95"/>
    <mergeCell ref="B94:B95"/>
    <mergeCell ref="D94:D95"/>
    <mergeCell ref="I94:I95"/>
    <mergeCell ref="L94:L95"/>
    <mergeCell ref="M94:M95"/>
    <mergeCell ref="A92:A93"/>
    <mergeCell ref="B92:B93"/>
    <mergeCell ref="D92:D93"/>
    <mergeCell ref="I92:I93"/>
    <mergeCell ref="L92:L93"/>
    <mergeCell ref="M92:M93"/>
    <mergeCell ref="K104:K105"/>
    <mergeCell ref="L104:L105"/>
    <mergeCell ref="M104:M105"/>
    <mergeCell ref="A106:A107"/>
    <mergeCell ref="B106:B107"/>
    <mergeCell ref="D106:D107"/>
    <mergeCell ref="E106:E107"/>
    <mergeCell ref="I106:I107"/>
    <mergeCell ref="J106:J107"/>
    <mergeCell ref="K106:K107"/>
    <mergeCell ref="A98:A99"/>
    <mergeCell ref="B98:B99"/>
    <mergeCell ref="A103:M103"/>
    <mergeCell ref="A104:A105"/>
    <mergeCell ref="B104:B105"/>
    <mergeCell ref="D104:D105"/>
    <mergeCell ref="E104:E105"/>
    <mergeCell ref="F104:F105"/>
    <mergeCell ref="I104:I105"/>
    <mergeCell ref="J104:J105"/>
    <mergeCell ref="M108:M109"/>
    <mergeCell ref="A110:A111"/>
    <mergeCell ref="B110:B111"/>
    <mergeCell ref="A112:A113"/>
    <mergeCell ref="B112:B113"/>
    <mergeCell ref="D112:D113"/>
    <mergeCell ref="E112:E113"/>
    <mergeCell ref="I112:I113"/>
    <mergeCell ref="J112:J113"/>
    <mergeCell ref="K112:K113"/>
    <mergeCell ref="L106:L107"/>
    <mergeCell ref="M106:M107"/>
    <mergeCell ref="A108:A109"/>
    <mergeCell ref="B108:B109"/>
    <mergeCell ref="D108:D109"/>
    <mergeCell ref="E108:E109"/>
    <mergeCell ref="I108:I109"/>
    <mergeCell ref="J108:J109"/>
    <mergeCell ref="K108:K109"/>
    <mergeCell ref="L108:L109"/>
    <mergeCell ref="M114:M115"/>
    <mergeCell ref="A116:A117"/>
    <mergeCell ref="B116:B117"/>
    <mergeCell ref="D116:D117"/>
    <mergeCell ref="E116:E117"/>
    <mergeCell ref="I116:I117"/>
    <mergeCell ref="J116:J117"/>
    <mergeCell ref="K116:K117"/>
    <mergeCell ref="L116:L117"/>
    <mergeCell ref="M116:M117"/>
    <mergeCell ref="L112:L113"/>
    <mergeCell ref="M112:M113"/>
    <mergeCell ref="A114:A115"/>
    <mergeCell ref="B114:B115"/>
    <mergeCell ref="D114:D115"/>
    <mergeCell ref="E114:E115"/>
    <mergeCell ref="I114:I115"/>
    <mergeCell ref="J114:J115"/>
    <mergeCell ref="K114:K115"/>
    <mergeCell ref="L114:L115"/>
    <mergeCell ref="A122:A123"/>
    <mergeCell ref="B122:B123"/>
    <mergeCell ref="D122:D123"/>
    <mergeCell ref="I122:I123"/>
    <mergeCell ref="L122:L123"/>
    <mergeCell ref="M122:M123"/>
    <mergeCell ref="A120:A121"/>
    <mergeCell ref="B120:B121"/>
    <mergeCell ref="D120:D121"/>
    <mergeCell ref="I120:I121"/>
    <mergeCell ref="L120:L121"/>
    <mergeCell ref="M120:M121"/>
    <mergeCell ref="A118:A119"/>
    <mergeCell ref="B118:B119"/>
    <mergeCell ref="D118:D119"/>
    <mergeCell ref="I118:I119"/>
    <mergeCell ref="L118:L119"/>
    <mergeCell ref="M118:M119"/>
    <mergeCell ref="A138:A139"/>
    <mergeCell ref="B138:B139"/>
    <mergeCell ref="D138:D139"/>
    <mergeCell ref="E138:E139"/>
    <mergeCell ref="I138:I139"/>
    <mergeCell ref="J138:J139"/>
    <mergeCell ref="K138:K139"/>
    <mergeCell ref="L138:L139"/>
    <mergeCell ref="M138:M139"/>
    <mergeCell ref="L132:L133"/>
    <mergeCell ref="M132:M133"/>
    <mergeCell ref="A134:A135"/>
    <mergeCell ref="B134:B135"/>
    <mergeCell ref="D134:D135"/>
    <mergeCell ref="E134:E135"/>
    <mergeCell ref="I134:I135"/>
    <mergeCell ref="J134:J135"/>
    <mergeCell ref="K134:K135"/>
    <mergeCell ref="L134:L135"/>
    <mergeCell ref="A132:A133"/>
    <mergeCell ref="B132:B133"/>
    <mergeCell ref="D132:D133"/>
    <mergeCell ref="E132:E133"/>
    <mergeCell ref="I132:I133"/>
    <mergeCell ref="J132:J133"/>
    <mergeCell ref="L144:L145"/>
    <mergeCell ref="M144:M145"/>
    <mergeCell ref="A146:A147"/>
    <mergeCell ref="B146:B147"/>
    <mergeCell ref="D146:D147"/>
    <mergeCell ref="I146:I147"/>
    <mergeCell ref="L146:L147"/>
    <mergeCell ref="M146:M147"/>
    <mergeCell ref="A144:A145"/>
    <mergeCell ref="B144:B145"/>
    <mergeCell ref="C144:C145"/>
    <mergeCell ref="D144:D145"/>
    <mergeCell ref="I144:I145"/>
    <mergeCell ref="K144:K145"/>
    <mergeCell ref="A142:A143"/>
    <mergeCell ref="B142:B143"/>
    <mergeCell ref="D142:D143"/>
    <mergeCell ref="I142:I143"/>
    <mergeCell ref="L142:L143"/>
    <mergeCell ref="M142:M143"/>
    <mergeCell ref="K155:K156"/>
    <mergeCell ref="L155:L156"/>
    <mergeCell ref="M155:M156"/>
    <mergeCell ref="A157:A158"/>
    <mergeCell ref="B157:B158"/>
    <mergeCell ref="D157:D158"/>
    <mergeCell ref="E157:E158"/>
    <mergeCell ref="I157:I158"/>
    <mergeCell ref="J157:J158"/>
    <mergeCell ref="K157:K158"/>
    <mergeCell ref="A155:A156"/>
    <mergeCell ref="B155:B156"/>
    <mergeCell ref="D155:D156"/>
    <mergeCell ref="E155:E156"/>
    <mergeCell ref="I155:I156"/>
    <mergeCell ref="J155:J156"/>
    <mergeCell ref="A152:M152"/>
    <mergeCell ref="A153:A154"/>
    <mergeCell ref="B153:B154"/>
    <mergeCell ref="D153:D154"/>
    <mergeCell ref="E153:E154"/>
    <mergeCell ref="I153:I154"/>
    <mergeCell ref="J153:J154"/>
    <mergeCell ref="K153:K154"/>
    <mergeCell ref="L153:L154"/>
    <mergeCell ref="M153:M154"/>
    <mergeCell ref="B161:B162"/>
    <mergeCell ref="D161:D162"/>
    <mergeCell ref="E161:E162"/>
    <mergeCell ref="I161:I162"/>
    <mergeCell ref="J161:J162"/>
    <mergeCell ref="K161:K162"/>
    <mergeCell ref="L161:L162"/>
    <mergeCell ref="M161:M162"/>
    <mergeCell ref="L157:L158"/>
    <mergeCell ref="M157:M158"/>
    <mergeCell ref="A159:A160"/>
    <mergeCell ref="B159:B160"/>
    <mergeCell ref="D159:D160"/>
    <mergeCell ref="E159:E160"/>
    <mergeCell ref="I159:I160"/>
    <mergeCell ref="J159:J160"/>
    <mergeCell ref="K159:K160"/>
    <mergeCell ref="L159:L160"/>
    <mergeCell ref="K190:K191"/>
    <mergeCell ref="L190:L191"/>
    <mergeCell ref="M190:M191"/>
    <mergeCell ref="A192:A193"/>
    <mergeCell ref="B192:B193"/>
    <mergeCell ref="D192:D193"/>
    <mergeCell ref="I192:I193"/>
    <mergeCell ref="J192:J193"/>
    <mergeCell ref="K192:K193"/>
    <mergeCell ref="L192:L193"/>
    <mergeCell ref="A190:A191"/>
    <mergeCell ref="B190:B191"/>
    <mergeCell ref="D190:D191"/>
    <mergeCell ref="E190:E191"/>
    <mergeCell ref="I190:I191"/>
    <mergeCell ref="J190:J191"/>
    <mergeCell ref="A173:M173"/>
    <mergeCell ref="A188:A189"/>
    <mergeCell ref="B188:B189"/>
    <mergeCell ref="D188:D189"/>
    <mergeCell ref="E188:E189"/>
    <mergeCell ref="I188:I189"/>
    <mergeCell ref="J188:J189"/>
    <mergeCell ref="K188:K189"/>
    <mergeCell ref="L188:L189"/>
    <mergeCell ref="M188:M189"/>
    <mergeCell ref="A174:A175"/>
    <mergeCell ref="B174:B175"/>
    <mergeCell ref="D174:D175"/>
    <mergeCell ref="E174:E175"/>
    <mergeCell ref="I174:I175"/>
    <mergeCell ref="J174:J175"/>
    <mergeCell ref="A200:M200"/>
    <mergeCell ref="A201:A202"/>
    <mergeCell ref="B201:B202"/>
    <mergeCell ref="D201:D202"/>
    <mergeCell ref="F201:F202"/>
    <mergeCell ref="I201:I202"/>
    <mergeCell ref="J201:J202"/>
    <mergeCell ref="K201:K202"/>
    <mergeCell ref="L201:L202"/>
    <mergeCell ref="M201:M202"/>
    <mergeCell ref="M192:M193"/>
    <mergeCell ref="A194:A195"/>
    <mergeCell ref="B194:B195"/>
    <mergeCell ref="D194:D195"/>
    <mergeCell ref="I194:I195"/>
    <mergeCell ref="J194:J195"/>
    <mergeCell ref="K194:K195"/>
    <mergeCell ref="L194:L195"/>
    <mergeCell ref="M194:M195"/>
    <mergeCell ref="M205:M206"/>
    <mergeCell ref="A207:A208"/>
    <mergeCell ref="B207:B208"/>
    <mergeCell ref="D207:D208"/>
    <mergeCell ref="F207:F208"/>
    <mergeCell ref="I207:I208"/>
    <mergeCell ref="J207:J208"/>
    <mergeCell ref="K207:K208"/>
    <mergeCell ref="L207:L208"/>
    <mergeCell ref="M207:M208"/>
    <mergeCell ref="K203:K204"/>
    <mergeCell ref="L203:L204"/>
    <mergeCell ref="M203:M204"/>
    <mergeCell ref="A205:A206"/>
    <mergeCell ref="B205:B206"/>
    <mergeCell ref="D205:D206"/>
    <mergeCell ref="F205:F206"/>
    <mergeCell ref="I205:I206"/>
    <mergeCell ref="K205:K206"/>
    <mergeCell ref="L205:L206"/>
    <mergeCell ref="A203:A204"/>
    <mergeCell ref="B203:B204"/>
    <mergeCell ref="D203:D204"/>
    <mergeCell ref="F203:F204"/>
    <mergeCell ref="I203:I204"/>
    <mergeCell ref="J203:J204"/>
    <mergeCell ref="A211:A212"/>
    <mergeCell ref="B211:B212"/>
    <mergeCell ref="D211:D212"/>
    <mergeCell ref="G211:G212"/>
    <mergeCell ref="I211:I212"/>
    <mergeCell ref="L211:L212"/>
    <mergeCell ref="M211:M212"/>
    <mergeCell ref="I209:I210"/>
    <mergeCell ref="J209:J210"/>
    <mergeCell ref="K209:K210"/>
    <mergeCell ref="L209:L210"/>
    <mergeCell ref="M209:M210"/>
    <mergeCell ref="A209:A210"/>
    <mergeCell ref="B209:B210"/>
    <mergeCell ref="D209:D210"/>
    <mergeCell ref="F209:F210"/>
    <mergeCell ref="G209:G210"/>
    <mergeCell ref="H209:H210"/>
    <mergeCell ref="K219:K220"/>
    <mergeCell ref="L219:L220"/>
    <mergeCell ref="M219:M220"/>
    <mergeCell ref="A221:A222"/>
    <mergeCell ref="B221:B222"/>
    <mergeCell ref="D221:D222"/>
    <mergeCell ref="E221:E222"/>
    <mergeCell ref="I221:I222"/>
    <mergeCell ref="J221:J222"/>
    <mergeCell ref="K221:K222"/>
    <mergeCell ref="A219:A220"/>
    <mergeCell ref="B219:B220"/>
    <mergeCell ref="D219:D220"/>
    <mergeCell ref="E219:E220"/>
    <mergeCell ref="I219:I220"/>
    <mergeCell ref="J219:J220"/>
    <mergeCell ref="A216:M216"/>
    <mergeCell ref="A217:A218"/>
    <mergeCell ref="B217:B218"/>
    <mergeCell ref="D217:D218"/>
    <mergeCell ref="E217:E218"/>
    <mergeCell ref="I217:I218"/>
    <mergeCell ref="J217:J218"/>
    <mergeCell ref="K217:K218"/>
    <mergeCell ref="L217:L218"/>
    <mergeCell ref="M217:M218"/>
    <mergeCell ref="M223:M224"/>
    <mergeCell ref="A225:A226"/>
    <mergeCell ref="B225:B226"/>
    <mergeCell ref="D225:D226"/>
    <mergeCell ref="E225:E226"/>
    <mergeCell ref="I225:I226"/>
    <mergeCell ref="J225:J226"/>
    <mergeCell ref="K225:K226"/>
    <mergeCell ref="L225:L226"/>
    <mergeCell ref="M225:M226"/>
    <mergeCell ref="L221:L222"/>
    <mergeCell ref="M221:M222"/>
    <mergeCell ref="A223:A224"/>
    <mergeCell ref="B223:B224"/>
    <mergeCell ref="D223:D224"/>
    <mergeCell ref="E223:E224"/>
    <mergeCell ref="I223:I224"/>
    <mergeCell ref="J223:J224"/>
    <mergeCell ref="K223:K224"/>
    <mergeCell ref="L223:L224"/>
    <mergeCell ref="A232:M232"/>
    <mergeCell ref="A233:A234"/>
    <mergeCell ref="B233:B234"/>
    <mergeCell ref="D233:D234"/>
    <mergeCell ref="I233:I234"/>
    <mergeCell ref="J233:J234"/>
    <mergeCell ref="K233:K234"/>
    <mergeCell ref="L233:L234"/>
    <mergeCell ref="M233:M234"/>
    <mergeCell ref="M227:M228"/>
    <mergeCell ref="A227:A228"/>
    <mergeCell ref="B227:B228"/>
    <mergeCell ref="D227:D228"/>
    <mergeCell ref="I227:I228"/>
    <mergeCell ref="K227:K228"/>
    <mergeCell ref="L227:L228"/>
    <mergeCell ref="L239:L240"/>
    <mergeCell ref="M239:M240"/>
    <mergeCell ref="A241:A242"/>
    <mergeCell ref="B241:B242"/>
    <mergeCell ref="D241:D242"/>
    <mergeCell ref="I241:I242"/>
    <mergeCell ref="J241:J242"/>
    <mergeCell ref="K241:K242"/>
    <mergeCell ref="L241:L242"/>
    <mergeCell ref="M241:M242"/>
    <mergeCell ref="A239:A240"/>
    <mergeCell ref="B239:B240"/>
    <mergeCell ref="D239:D240"/>
    <mergeCell ref="I239:I240"/>
    <mergeCell ref="J239:J240"/>
    <mergeCell ref="K239:K240"/>
    <mergeCell ref="L235:L236"/>
    <mergeCell ref="M235:M236"/>
    <mergeCell ref="A237:A238"/>
    <mergeCell ref="B237:B238"/>
    <mergeCell ref="D237:D238"/>
    <mergeCell ref="I237:I238"/>
    <mergeCell ref="J237:J238"/>
    <mergeCell ref="K237:K238"/>
    <mergeCell ref="L237:L238"/>
    <mergeCell ref="M237:M238"/>
    <mergeCell ref="A235:A236"/>
    <mergeCell ref="B235:B236"/>
    <mergeCell ref="D235:D236"/>
    <mergeCell ref="I235:I236"/>
    <mergeCell ref="J235:J236"/>
    <mergeCell ref="K235:K236"/>
    <mergeCell ref="A247:A248"/>
    <mergeCell ref="B247:B248"/>
    <mergeCell ref="D247:D248"/>
    <mergeCell ref="I247:I248"/>
    <mergeCell ref="L247:L248"/>
    <mergeCell ref="M247:M248"/>
    <mergeCell ref="L243:L244"/>
    <mergeCell ref="M243:M244"/>
    <mergeCell ref="A245:A246"/>
    <mergeCell ref="B245:B246"/>
    <mergeCell ref="D245:D246"/>
    <mergeCell ref="I245:I246"/>
    <mergeCell ref="L245:L246"/>
    <mergeCell ref="M245:M246"/>
    <mergeCell ref="A243:A244"/>
    <mergeCell ref="B243:B244"/>
    <mergeCell ref="D243:D244"/>
    <mergeCell ref="I243:I244"/>
    <mergeCell ref="J243:J244"/>
    <mergeCell ref="K243:K244"/>
    <mergeCell ref="K255:K256"/>
    <mergeCell ref="L255:L256"/>
    <mergeCell ref="M255:M256"/>
    <mergeCell ref="A257:A258"/>
    <mergeCell ref="B257:B258"/>
    <mergeCell ref="D257:D258"/>
    <mergeCell ref="E257:E258"/>
    <mergeCell ref="I257:I258"/>
    <mergeCell ref="J257:J258"/>
    <mergeCell ref="K257:K258"/>
    <mergeCell ref="A255:A256"/>
    <mergeCell ref="B255:B256"/>
    <mergeCell ref="D255:D256"/>
    <mergeCell ref="E255:E256"/>
    <mergeCell ref="I255:I256"/>
    <mergeCell ref="J255:J256"/>
    <mergeCell ref="A252:M252"/>
    <mergeCell ref="A253:A254"/>
    <mergeCell ref="B253:B254"/>
    <mergeCell ref="D253:D254"/>
    <mergeCell ref="E253:E254"/>
    <mergeCell ref="I253:I254"/>
    <mergeCell ref="J253:J254"/>
    <mergeCell ref="K253:K254"/>
    <mergeCell ref="L253:L254"/>
    <mergeCell ref="M253:M254"/>
    <mergeCell ref="J261:J262"/>
    <mergeCell ref="K261:K262"/>
    <mergeCell ref="L261:L262"/>
    <mergeCell ref="M261:M262"/>
    <mergeCell ref="A263:A264"/>
    <mergeCell ref="B263:B264"/>
    <mergeCell ref="D263:D264"/>
    <mergeCell ref="E263:E264"/>
    <mergeCell ref="I263:I264"/>
    <mergeCell ref="J263:J264"/>
    <mergeCell ref="L257:L258"/>
    <mergeCell ref="M257:M258"/>
    <mergeCell ref="A259:A260"/>
    <mergeCell ref="B259:B260"/>
    <mergeCell ref="M259:M260"/>
    <mergeCell ref="A261:A262"/>
    <mergeCell ref="B261:B262"/>
    <mergeCell ref="D261:D262"/>
    <mergeCell ref="E261:E262"/>
    <mergeCell ref="I261:I262"/>
    <mergeCell ref="D259:D260"/>
    <mergeCell ref="L265:L266"/>
    <mergeCell ref="M265:M266"/>
    <mergeCell ref="A267:A268"/>
    <mergeCell ref="B267:B268"/>
    <mergeCell ref="D267:D268"/>
    <mergeCell ref="I267:I268"/>
    <mergeCell ref="L267:L268"/>
    <mergeCell ref="M267:M268"/>
    <mergeCell ref="K263:K264"/>
    <mergeCell ref="L263:L264"/>
    <mergeCell ref="M263:M264"/>
    <mergeCell ref="A265:A266"/>
    <mergeCell ref="B265:B266"/>
    <mergeCell ref="D265:D266"/>
    <mergeCell ref="E265:E266"/>
    <mergeCell ref="I265:I266"/>
    <mergeCell ref="J265:J266"/>
    <mergeCell ref="K265:K266"/>
    <mergeCell ref="A275:M275"/>
    <mergeCell ref="A281:M281"/>
    <mergeCell ref="A294:M294"/>
    <mergeCell ref="A295:A298"/>
    <mergeCell ref="I295:I298"/>
    <mergeCell ref="M295:M298"/>
    <mergeCell ref="A271:A272"/>
    <mergeCell ref="B271:B272"/>
    <mergeCell ref="D271:D272"/>
    <mergeCell ref="I271:I272"/>
    <mergeCell ref="L271:L272"/>
    <mergeCell ref="M271:M272"/>
    <mergeCell ref="A269:A270"/>
    <mergeCell ref="B269:B270"/>
    <mergeCell ref="D269:D270"/>
    <mergeCell ref="I269:I270"/>
    <mergeCell ref="L269:L270"/>
    <mergeCell ref="M269:M270"/>
    <mergeCell ref="J303:J313"/>
    <mergeCell ref="L303:L313"/>
    <mergeCell ref="M303:M313"/>
    <mergeCell ref="A316:M316"/>
    <mergeCell ref="A317:A318"/>
    <mergeCell ref="B317:B318"/>
    <mergeCell ref="C317:C318"/>
    <mergeCell ref="D317:D318"/>
    <mergeCell ref="I317:I318"/>
    <mergeCell ref="J317:J318"/>
    <mergeCell ref="A299:A302"/>
    <mergeCell ref="I299:I302"/>
    <mergeCell ref="M299:M302"/>
    <mergeCell ref="A303:A313"/>
    <mergeCell ref="D303:D313"/>
    <mergeCell ref="E303:E313"/>
    <mergeCell ref="F303:F313"/>
    <mergeCell ref="G303:G313"/>
    <mergeCell ref="H303:H313"/>
    <mergeCell ref="I303:I313"/>
    <mergeCell ref="K319:K320"/>
    <mergeCell ref="L319:L320"/>
    <mergeCell ref="M319:M320"/>
    <mergeCell ref="A321:A322"/>
    <mergeCell ref="B321:B322"/>
    <mergeCell ref="C321:C322"/>
    <mergeCell ref="D321:D322"/>
    <mergeCell ref="E321:E322"/>
    <mergeCell ref="H321:H322"/>
    <mergeCell ref="I321:I322"/>
    <mergeCell ref="K317:K318"/>
    <mergeCell ref="L317:L318"/>
    <mergeCell ref="M317:M318"/>
    <mergeCell ref="A319:A320"/>
    <mergeCell ref="B319:B320"/>
    <mergeCell ref="C319:C320"/>
    <mergeCell ref="D319:D320"/>
    <mergeCell ref="E319:E320"/>
    <mergeCell ref="I319:I320"/>
    <mergeCell ref="J319:J320"/>
    <mergeCell ref="J325:J326"/>
    <mergeCell ref="K325:K326"/>
    <mergeCell ref="L325:L326"/>
    <mergeCell ref="M325:M326"/>
    <mergeCell ref="A327:A328"/>
    <mergeCell ref="B327:B328"/>
    <mergeCell ref="C327:C328"/>
    <mergeCell ref="D327:D328"/>
    <mergeCell ref="I327:I328"/>
    <mergeCell ref="J327:J328"/>
    <mergeCell ref="J321:J322"/>
    <mergeCell ref="K321:K322"/>
    <mergeCell ref="L321:L322"/>
    <mergeCell ref="M321:M322"/>
    <mergeCell ref="A324:M324"/>
    <mergeCell ref="A325:A326"/>
    <mergeCell ref="B325:B326"/>
    <mergeCell ref="C325:C326"/>
    <mergeCell ref="D325:D326"/>
    <mergeCell ref="I325:I326"/>
    <mergeCell ref="L329:L330"/>
    <mergeCell ref="M329:M330"/>
    <mergeCell ref="A331:A332"/>
    <mergeCell ref="B331:B332"/>
    <mergeCell ref="C331:C332"/>
    <mergeCell ref="D331:D332"/>
    <mergeCell ref="I331:I332"/>
    <mergeCell ref="J331:J332"/>
    <mergeCell ref="K331:K332"/>
    <mergeCell ref="L331:L332"/>
    <mergeCell ref="K327:K328"/>
    <mergeCell ref="L327:L328"/>
    <mergeCell ref="M327:M328"/>
    <mergeCell ref="A329:A330"/>
    <mergeCell ref="B329:B330"/>
    <mergeCell ref="C329:C330"/>
    <mergeCell ref="D329:D330"/>
    <mergeCell ref="I329:I330"/>
    <mergeCell ref="J329:J330"/>
    <mergeCell ref="K329:K330"/>
    <mergeCell ref="M331:M332"/>
    <mergeCell ref="A338:M338"/>
    <mergeCell ref="J344:J345"/>
    <mergeCell ref="K344:K345"/>
    <mergeCell ref="B512:M512"/>
    <mergeCell ref="A14:A15"/>
    <mergeCell ref="B14:B15"/>
    <mergeCell ref="D14:D15"/>
    <mergeCell ref="E14:E15"/>
    <mergeCell ref="H14:H15"/>
    <mergeCell ref="I14:I15"/>
    <mergeCell ref="J14:J15"/>
    <mergeCell ref="K14:K15"/>
    <mergeCell ref="L14:L15"/>
    <mergeCell ref="L344:L345"/>
    <mergeCell ref="M344:M345"/>
    <mergeCell ref="A355:M355"/>
    <mergeCell ref="A381:M381"/>
    <mergeCell ref="A445:M445"/>
    <mergeCell ref="A343:M343"/>
    <mergeCell ref="A344:A345"/>
    <mergeCell ref="B344:B345"/>
    <mergeCell ref="C344:C345"/>
    <mergeCell ref="D344:D345"/>
    <mergeCell ref="I344:I345"/>
    <mergeCell ref="M98:M99"/>
    <mergeCell ref="A140:A141"/>
    <mergeCell ref="B140:B141"/>
    <mergeCell ref="D140:D141"/>
    <mergeCell ref="E140:E141"/>
    <mergeCell ref="I140:I141"/>
    <mergeCell ref="J140:J141"/>
    <mergeCell ref="M14:M15"/>
    <mergeCell ref="K130:K131"/>
    <mergeCell ref="L130:L131"/>
    <mergeCell ref="M130:M131"/>
    <mergeCell ref="K132:K133"/>
    <mergeCell ref="A130:A131"/>
    <mergeCell ref="B130:B131"/>
    <mergeCell ref="D130:D131"/>
    <mergeCell ref="E130:E131"/>
    <mergeCell ref="I130:I131"/>
    <mergeCell ref="J130:J131"/>
    <mergeCell ref="A127:M127"/>
    <mergeCell ref="A128:A129"/>
    <mergeCell ref="B128:B129"/>
    <mergeCell ref="D128:D129"/>
    <mergeCell ref="E128:E129"/>
    <mergeCell ref="L136:L137"/>
    <mergeCell ref="M136:M137"/>
    <mergeCell ref="M134:M135"/>
    <mergeCell ref="I128:I129"/>
    <mergeCell ref="J128:J129"/>
    <mergeCell ref="K128:K129"/>
    <mergeCell ref="L128:L129"/>
    <mergeCell ref="M128:M129"/>
    <mergeCell ref="K140:K141"/>
    <mergeCell ref="L140:L141"/>
    <mergeCell ref="M140:M141"/>
    <mergeCell ref="A136:A137"/>
    <mergeCell ref="B136:B137"/>
    <mergeCell ref="D136:D137"/>
    <mergeCell ref="E136:E137"/>
    <mergeCell ref="I136:I137"/>
    <mergeCell ref="J136:J137"/>
    <mergeCell ref="K136:K137"/>
    <mergeCell ref="M165:M166"/>
    <mergeCell ref="A167:A168"/>
    <mergeCell ref="B167:B168"/>
    <mergeCell ref="D167:D168"/>
    <mergeCell ref="I167:I168"/>
    <mergeCell ref="K167:K168"/>
    <mergeCell ref="L167:L168"/>
    <mergeCell ref="M167:M168"/>
    <mergeCell ref="A165:A166"/>
    <mergeCell ref="B165:B166"/>
    <mergeCell ref="D165:D166"/>
    <mergeCell ref="I165:I166"/>
    <mergeCell ref="K165:K166"/>
    <mergeCell ref="L165:L166"/>
    <mergeCell ref="A163:A164"/>
    <mergeCell ref="B163:B164"/>
    <mergeCell ref="D163:D164"/>
    <mergeCell ref="I163:I164"/>
    <mergeCell ref="K163:K164"/>
    <mergeCell ref="M163:M164"/>
    <mergeCell ref="M159:M160"/>
    <mergeCell ref="A161:A162"/>
    <mergeCell ref="A184:A185"/>
    <mergeCell ref="B184:B185"/>
    <mergeCell ref="D184:D185"/>
    <mergeCell ref="E184:E185"/>
    <mergeCell ref="I184:I185"/>
    <mergeCell ref="J184:J185"/>
    <mergeCell ref="M174:M175"/>
    <mergeCell ref="A182:A183"/>
    <mergeCell ref="B182:B183"/>
    <mergeCell ref="D182:D183"/>
    <mergeCell ref="E182:E183"/>
    <mergeCell ref="I182:I183"/>
    <mergeCell ref="J182:J183"/>
    <mergeCell ref="K182:K183"/>
    <mergeCell ref="L182:L183"/>
    <mergeCell ref="M182:M183"/>
    <mergeCell ref="K180:K181"/>
    <mergeCell ref="L180:L181"/>
    <mergeCell ref="M180:M181"/>
    <mergeCell ref="A180:A181"/>
    <mergeCell ref="B180:B181"/>
    <mergeCell ref="D180:D181"/>
    <mergeCell ref="E180:E181"/>
    <mergeCell ref="I180:I181"/>
    <mergeCell ref="K174:K175"/>
    <mergeCell ref="L174:L175"/>
    <mergeCell ref="A509:M510"/>
    <mergeCell ref="J180:J181"/>
    <mergeCell ref="M176:M177"/>
    <mergeCell ref="A178:A179"/>
    <mergeCell ref="B178:B179"/>
    <mergeCell ref="D178:D179"/>
    <mergeCell ref="E178:E179"/>
    <mergeCell ref="I178:I179"/>
    <mergeCell ref="J178:J179"/>
    <mergeCell ref="K178:K179"/>
    <mergeCell ref="L178:L179"/>
    <mergeCell ref="M178:M179"/>
    <mergeCell ref="L186:L187"/>
    <mergeCell ref="M186:M187"/>
    <mergeCell ref="A176:A177"/>
    <mergeCell ref="B176:B177"/>
    <mergeCell ref="D176:D177"/>
    <mergeCell ref="E176:E177"/>
    <mergeCell ref="I176:I177"/>
    <mergeCell ref="J176:J177"/>
    <mergeCell ref="K176:K177"/>
    <mergeCell ref="L176:L177"/>
    <mergeCell ref="K184:K185"/>
    <mergeCell ref="L184:L185"/>
    <mergeCell ref="M184:M185"/>
    <mergeCell ref="A186:A187"/>
    <mergeCell ref="B186:B187"/>
    <mergeCell ref="D186:D187"/>
    <mergeCell ref="E186:E187"/>
    <mergeCell ref="I186:I187"/>
    <mergeCell ref="J186:J187"/>
    <mergeCell ref="K186:K187"/>
  </mergeCells>
  <pageMargins left="1.1023622047244095" right="0.31496062992125984" top="0.55118110236220474" bottom="0.55118110236220474" header="0.31496062992125984" footer="0.31496062992125984"/>
  <pageSetup paperSize="9" scale="62" fitToHeight="21" orientation="landscape" r:id="rId1"/>
  <headerFooter differentFirst="1">
    <oddHeader>&amp;C    &amp;P&amp;RПродовження додатка</oddHeader>
  </headerFooter>
  <rowBreaks count="8" manualBreakCount="8">
    <brk id="45" max="12" man="1"/>
    <brk id="95" max="16383" man="1"/>
    <brk id="143" max="16383" man="1"/>
    <brk id="189" max="12" man="1"/>
    <brk id="231" max="16383" man="1"/>
    <brk id="277" max="12" man="1"/>
    <brk id="444" max="16383" man="1"/>
    <brk id="459" max="12" man="1"/>
  </row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9">
          <objectPr defaultSize="0" autoPict="0" r:id="rId5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28" r:id="rId9"/>
      </mc:Fallback>
    </mc:AlternateContent>
    <mc:AlternateContent xmlns:mc="http://schemas.openxmlformats.org/markup-compatibility/2006">
      <mc:Choice Requires="x14">
        <oleObject progId="Equation.3" shapeId="1029" r:id="rId10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29" r:id="rId10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5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5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5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9" r:id="rId27">
          <objectPr defaultSize="0" autoPict="0" r:id="rId5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49" r:id="rId27"/>
      </mc:Fallback>
    </mc:AlternateContent>
    <mc:AlternateContent xmlns:mc="http://schemas.openxmlformats.org/markup-compatibility/2006">
      <mc:Choice Requires="x14">
        <oleObject progId="Equation.3" shapeId="1050" r:id="rId28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50" r:id="rId28"/>
      </mc:Fallback>
    </mc:AlternateContent>
    <mc:AlternateContent xmlns:mc="http://schemas.openxmlformats.org/markup-compatibility/2006">
      <mc:Choice Requires="x14">
        <oleObject progId="Equation.3" shapeId="1051" r:id="rId29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51" r:id="rId29"/>
      </mc:Fallback>
    </mc:AlternateContent>
    <mc:AlternateContent xmlns:mc="http://schemas.openxmlformats.org/markup-compatibility/2006">
      <mc:Choice Requires="x14">
        <oleObject progId="Equation.3" shapeId="1052" r:id="rId30">
          <objectPr defaultSize="0" autoPict="0" r:id="rId5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52" r:id="rId30"/>
      </mc:Fallback>
    </mc:AlternateContent>
    <mc:AlternateContent xmlns:mc="http://schemas.openxmlformats.org/markup-compatibility/2006">
      <mc:Choice Requires="x14">
        <oleObject progId="Equation.3" shapeId="1053" r:id="rId31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53" r:id="rId31"/>
      </mc:Fallback>
    </mc:AlternateContent>
    <mc:AlternateContent xmlns:mc="http://schemas.openxmlformats.org/markup-compatibility/2006">
      <mc:Choice Requires="x14">
        <oleObject progId="Equation.3" shapeId="1054" r:id="rId32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54" r:id="rId32"/>
      </mc:Fallback>
    </mc:AlternateContent>
    <mc:AlternateContent xmlns:mc="http://schemas.openxmlformats.org/markup-compatibility/2006">
      <mc:Choice Requires="x14">
        <oleObject progId="Equation.3" shapeId="1055" r:id="rId33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55" r:id="rId33"/>
      </mc:Fallback>
    </mc:AlternateContent>
    <mc:AlternateContent xmlns:mc="http://schemas.openxmlformats.org/markup-compatibility/2006">
      <mc:Choice Requires="x14">
        <oleObject progId="Equation.3" shapeId="1056" r:id="rId34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56" r:id="rId34"/>
      </mc:Fallback>
    </mc:AlternateContent>
    <mc:AlternateContent xmlns:mc="http://schemas.openxmlformats.org/markup-compatibility/2006">
      <mc:Choice Requires="x14">
        <oleObject progId="Equation.3" shapeId="1057" r:id="rId35">
          <objectPr defaultSize="0" autoPict="0" r:id="rId5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57" r:id="rId35"/>
      </mc:Fallback>
    </mc:AlternateContent>
    <mc:AlternateContent xmlns:mc="http://schemas.openxmlformats.org/markup-compatibility/2006">
      <mc:Choice Requires="x14">
        <oleObject progId="Equation.3" shapeId="1058" r:id="rId36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58" r:id="rId36"/>
      </mc:Fallback>
    </mc:AlternateContent>
    <mc:AlternateContent xmlns:mc="http://schemas.openxmlformats.org/markup-compatibility/2006">
      <mc:Choice Requires="x14">
        <oleObject progId="Equation.3" shapeId="1059" r:id="rId37">
          <objectPr defaultSize="0" autoPict="0" r:id="rId7">
            <anchor moveWithCells="1" sizeWithCells="1">
              <from>
                <xdr:col>2</xdr:col>
                <xdr:colOff>19050</xdr:colOff>
                <xdr:row>79</xdr:row>
                <xdr:rowOff>685800</xdr:rowOff>
              </from>
              <to>
                <xdr:col>2</xdr:col>
                <xdr:colOff>123825</xdr:colOff>
                <xdr:row>79</xdr:row>
                <xdr:rowOff>685800</xdr:rowOff>
              </to>
            </anchor>
          </objectPr>
        </oleObject>
      </mc:Choice>
      <mc:Fallback>
        <oleObject progId="Equation.3" shapeId="1059" r:id="rId37"/>
      </mc:Fallback>
    </mc:AlternateContent>
    <mc:AlternateContent xmlns:mc="http://schemas.openxmlformats.org/markup-compatibility/2006">
      <mc:Choice Requires="x14">
        <oleObject progId="Equation.3" shapeId="1060" r:id="rId38">
          <objectPr defaultSize="0" autoPict="0" r:id="rId5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60" r:id="rId38"/>
      </mc:Fallback>
    </mc:AlternateContent>
    <mc:AlternateContent xmlns:mc="http://schemas.openxmlformats.org/markup-compatibility/2006">
      <mc:Choice Requires="x14">
        <oleObject progId="Equation.3" shapeId="1061" r:id="rId39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61" r:id="rId39"/>
      </mc:Fallback>
    </mc:AlternateContent>
    <mc:AlternateContent xmlns:mc="http://schemas.openxmlformats.org/markup-compatibility/2006">
      <mc:Choice Requires="x14">
        <oleObject progId="Equation.3" shapeId="1062" r:id="rId40">
          <objectPr defaultSize="0" autoPict="0" r:id="rId7">
            <anchor moveWithCells="1" sizeWithCells="1">
              <from>
                <xdr:col>2</xdr:col>
                <xdr:colOff>19050</xdr:colOff>
                <xdr:row>99</xdr:row>
                <xdr:rowOff>581025</xdr:rowOff>
              </from>
              <to>
                <xdr:col>2</xdr:col>
                <xdr:colOff>123825</xdr:colOff>
                <xdr:row>99</xdr:row>
                <xdr:rowOff>581025</xdr:rowOff>
              </to>
            </anchor>
          </objectPr>
        </oleObject>
      </mc:Choice>
      <mc:Fallback>
        <oleObject progId="Equation.3" shapeId="1062" r:id="rId40"/>
      </mc:Fallback>
    </mc:AlternateContent>
    <mc:AlternateContent xmlns:mc="http://schemas.openxmlformats.org/markup-compatibility/2006">
      <mc:Choice Requires="x14">
        <oleObject progId="Equation.3" shapeId="1063" r:id="rId41">
          <objectPr defaultSize="0" autoPict="0" r:id="rId5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63" r:id="rId41"/>
      </mc:Fallback>
    </mc:AlternateContent>
    <mc:AlternateContent xmlns:mc="http://schemas.openxmlformats.org/markup-compatibility/2006">
      <mc:Choice Requires="x14">
        <oleObject progId="Equation.3" shapeId="1064" r:id="rId42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64" r:id="rId42"/>
      </mc:Fallback>
    </mc:AlternateContent>
    <mc:AlternateContent xmlns:mc="http://schemas.openxmlformats.org/markup-compatibility/2006">
      <mc:Choice Requires="x14">
        <oleObject progId="Equation.3" shapeId="1065" r:id="rId43">
          <objectPr defaultSize="0" autoPict="0" r:id="rId7">
            <anchor moveWithCells="1" sizeWithCells="1">
              <from>
                <xdr:col>2</xdr:col>
                <xdr:colOff>19050</xdr:colOff>
                <xdr:row>123</xdr:row>
                <xdr:rowOff>400050</xdr:rowOff>
              </from>
              <to>
                <xdr:col>2</xdr:col>
                <xdr:colOff>123825</xdr:colOff>
                <xdr:row>123</xdr:row>
                <xdr:rowOff>400050</xdr:rowOff>
              </to>
            </anchor>
          </objectPr>
        </oleObject>
      </mc:Choice>
      <mc:Fallback>
        <oleObject progId="Equation.3" shapeId="1065" r:id="rId43"/>
      </mc:Fallback>
    </mc:AlternateContent>
    <mc:AlternateContent xmlns:mc="http://schemas.openxmlformats.org/markup-compatibility/2006">
      <mc:Choice Requires="x14">
        <oleObject progId="Equation.3" shapeId="1066" r:id="rId44">
          <objectPr defaultSize="0" autoPict="0" r:id="rId5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66" r:id="rId44"/>
      </mc:Fallback>
    </mc:AlternateContent>
    <mc:AlternateContent xmlns:mc="http://schemas.openxmlformats.org/markup-compatibility/2006">
      <mc:Choice Requires="x14">
        <oleObject progId="Equation.3" shapeId="1067" r:id="rId45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67" r:id="rId45"/>
      </mc:Fallback>
    </mc:AlternateContent>
    <mc:AlternateContent xmlns:mc="http://schemas.openxmlformats.org/markup-compatibility/2006">
      <mc:Choice Requires="x14">
        <oleObject progId="Equation.3" shapeId="1068" r:id="rId46">
          <objectPr defaultSize="0" autoPict="0" r:id="rId7">
            <anchor moveWithCells="1" sizeWithCells="1">
              <from>
                <xdr:col>2</xdr:col>
                <xdr:colOff>19050</xdr:colOff>
                <xdr:row>148</xdr:row>
                <xdr:rowOff>285750</xdr:rowOff>
              </from>
              <to>
                <xdr:col>2</xdr:col>
                <xdr:colOff>123825</xdr:colOff>
                <xdr:row>148</xdr:row>
                <xdr:rowOff>285750</xdr:rowOff>
              </to>
            </anchor>
          </objectPr>
        </oleObject>
      </mc:Choice>
      <mc:Fallback>
        <oleObject progId="Equation.3" shapeId="1068" r:id="rId46"/>
      </mc:Fallback>
    </mc:AlternateContent>
    <mc:AlternateContent xmlns:mc="http://schemas.openxmlformats.org/markup-compatibility/2006">
      <mc:Choice Requires="x14">
        <oleObject progId="Equation.3" shapeId="1069" r:id="rId47">
          <objectPr defaultSize="0" autoPict="0" r:id="rId5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69" r:id="rId47"/>
      </mc:Fallback>
    </mc:AlternateContent>
    <mc:AlternateContent xmlns:mc="http://schemas.openxmlformats.org/markup-compatibility/2006">
      <mc:Choice Requires="x14">
        <oleObject progId="Equation.3" shapeId="1070" r:id="rId48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70" r:id="rId48"/>
      </mc:Fallback>
    </mc:AlternateContent>
    <mc:AlternateContent xmlns:mc="http://schemas.openxmlformats.org/markup-compatibility/2006">
      <mc:Choice Requires="x14">
        <oleObject progId="Equation.3" shapeId="1071" r:id="rId49">
          <objectPr defaultSize="0" autoPict="0" r:id="rId7">
            <anchor moveWithCells="1" sizeWithCells="1">
              <from>
                <xdr:col>2</xdr:col>
                <xdr:colOff>19050</xdr:colOff>
                <xdr:row>169</xdr:row>
                <xdr:rowOff>152400</xdr:rowOff>
              </from>
              <to>
                <xdr:col>2</xdr:col>
                <xdr:colOff>123825</xdr:colOff>
                <xdr:row>169</xdr:row>
                <xdr:rowOff>152400</xdr:rowOff>
              </to>
            </anchor>
          </objectPr>
        </oleObject>
      </mc:Choice>
      <mc:Fallback>
        <oleObject progId="Equation.3" shapeId="1071" r:id="rId49"/>
      </mc:Fallback>
    </mc:AlternateContent>
    <mc:AlternateContent xmlns:mc="http://schemas.openxmlformats.org/markup-compatibility/2006">
      <mc:Choice Requires="x14">
        <oleObject progId="Equation.3" shapeId="1072" r:id="rId50">
          <objectPr defaultSize="0" autoPict="0" r:id="rId5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72" r:id="rId50"/>
      </mc:Fallback>
    </mc:AlternateContent>
    <mc:AlternateContent xmlns:mc="http://schemas.openxmlformats.org/markup-compatibility/2006">
      <mc:Choice Requires="x14">
        <oleObject progId="Equation.3" shapeId="1073" r:id="rId51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73" r:id="rId51"/>
      </mc:Fallback>
    </mc:AlternateContent>
    <mc:AlternateContent xmlns:mc="http://schemas.openxmlformats.org/markup-compatibility/2006">
      <mc:Choice Requires="x14">
        <oleObject progId="Equation.3" shapeId="1074" r:id="rId52">
          <objectPr defaultSize="0" autoPict="0" r:id="rId7">
            <anchor moveWithCells="1" sizeWithCells="1">
              <from>
                <xdr:col>2</xdr:col>
                <xdr:colOff>19050</xdr:colOff>
                <xdr:row>196</xdr:row>
                <xdr:rowOff>19050</xdr:rowOff>
              </from>
              <to>
                <xdr:col>2</xdr:col>
                <xdr:colOff>123825</xdr:colOff>
                <xdr:row>196</xdr:row>
                <xdr:rowOff>19050</xdr:rowOff>
              </to>
            </anchor>
          </objectPr>
        </oleObject>
      </mc:Choice>
      <mc:Fallback>
        <oleObject progId="Equation.3" shapeId="1074" r:id="rId52"/>
      </mc:Fallback>
    </mc:AlternateContent>
    <mc:AlternateContent xmlns:mc="http://schemas.openxmlformats.org/markup-compatibility/2006">
      <mc:Choice Requires="x14">
        <oleObject progId="Equation.3" shapeId="1075" r:id="rId53">
          <objectPr defaultSize="0" autoPict="0" r:id="rId5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75" r:id="rId53"/>
      </mc:Fallback>
    </mc:AlternateContent>
    <mc:AlternateContent xmlns:mc="http://schemas.openxmlformats.org/markup-compatibility/2006">
      <mc:Choice Requires="x14">
        <oleObject progId="Equation.3" shapeId="1076" r:id="rId54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76" r:id="rId54"/>
      </mc:Fallback>
    </mc:AlternateContent>
    <mc:AlternateContent xmlns:mc="http://schemas.openxmlformats.org/markup-compatibility/2006">
      <mc:Choice Requires="x14">
        <oleObject progId="Equation.3" shapeId="1077" r:id="rId55">
          <objectPr defaultSize="0" autoPict="0" r:id="rId7">
            <anchor moveWithCells="1" sizeWithCells="1">
              <from>
                <xdr:col>2</xdr:col>
                <xdr:colOff>19050</xdr:colOff>
                <xdr:row>211</xdr:row>
                <xdr:rowOff>114300</xdr:rowOff>
              </from>
              <to>
                <xdr:col>2</xdr:col>
                <xdr:colOff>123825</xdr:colOff>
                <xdr:row>211</xdr:row>
                <xdr:rowOff>114300</xdr:rowOff>
              </to>
            </anchor>
          </objectPr>
        </oleObject>
      </mc:Choice>
      <mc:Fallback>
        <oleObject progId="Equation.3" shapeId="1077" r:id="rId55"/>
      </mc:Fallback>
    </mc:AlternateContent>
    <mc:AlternateContent xmlns:mc="http://schemas.openxmlformats.org/markup-compatibility/2006">
      <mc:Choice Requires="x14">
        <oleObject progId="Equation.3" shapeId="1081" r:id="rId56">
          <objectPr defaultSize="0" autoPict="0" r:id="rId5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81" r:id="rId56"/>
      </mc:Fallback>
    </mc:AlternateContent>
    <mc:AlternateContent xmlns:mc="http://schemas.openxmlformats.org/markup-compatibility/2006">
      <mc:Choice Requires="x14">
        <oleObject progId="Equation.3" shapeId="1082" r:id="rId57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82" r:id="rId57"/>
      </mc:Fallback>
    </mc:AlternateContent>
    <mc:AlternateContent xmlns:mc="http://schemas.openxmlformats.org/markup-compatibility/2006">
      <mc:Choice Requires="x14">
        <oleObject progId="Equation.3" shapeId="1083" r:id="rId58">
          <objectPr defaultSize="0" autoPict="0" r:id="rId7">
            <anchor moveWithCells="1" sizeWithCells="1">
              <from>
                <xdr:col>2</xdr:col>
                <xdr:colOff>19050</xdr:colOff>
                <xdr:row>246</xdr:row>
                <xdr:rowOff>85725</xdr:rowOff>
              </from>
              <to>
                <xdr:col>2</xdr:col>
                <xdr:colOff>123825</xdr:colOff>
                <xdr:row>246</xdr:row>
                <xdr:rowOff>85725</xdr:rowOff>
              </to>
            </anchor>
          </objectPr>
        </oleObject>
      </mc:Choice>
      <mc:Fallback>
        <oleObject progId="Equation.3" shapeId="1083" r:id="rId58"/>
      </mc:Fallback>
    </mc:AlternateContent>
    <mc:AlternateContent xmlns:mc="http://schemas.openxmlformats.org/markup-compatibility/2006">
      <mc:Choice Requires="x14">
        <oleObject progId="Equation.3" shapeId="1084" r:id="rId59">
          <objectPr defaultSize="0" autoPict="0" r:id="rId5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84" r:id="rId59"/>
      </mc:Fallback>
    </mc:AlternateContent>
    <mc:AlternateContent xmlns:mc="http://schemas.openxmlformats.org/markup-compatibility/2006">
      <mc:Choice Requires="x14">
        <oleObject progId="Equation.3" shapeId="1085" r:id="rId60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85" r:id="rId60"/>
      </mc:Fallback>
    </mc:AlternateContent>
    <mc:AlternateContent xmlns:mc="http://schemas.openxmlformats.org/markup-compatibility/2006">
      <mc:Choice Requires="x14">
        <oleObject progId="Equation.3" shapeId="1086" r:id="rId61">
          <objectPr defaultSize="0" autoPict="0" r:id="rId7">
            <anchor moveWithCells="1" sizeWithCells="1">
              <from>
                <xdr:col>2</xdr:col>
                <xdr:colOff>19050</xdr:colOff>
                <xdr:row>265</xdr:row>
                <xdr:rowOff>152400</xdr:rowOff>
              </from>
              <to>
                <xdr:col>2</xdr:col>
                <xdr:colOff>123825</xdr:colOff>
                <xdr:row>265</xdr:row>
                <xdr:rowOff>152400</xdr:rowOff>
              </to>
            </anchor>
          </objectPr>
        </oleObject>
      </mc:Choice>
      <mc:Fallback>
        <oleObject progId="Equation.3" shapeId="1086" r:id="rId61"/>
      </mc:Fallback>
    </mc:AlternateContent>
    <mc:AlternateContent xmlns:mc="http://schemas.openxmlformats.org/markup-compatibility/2006">
      <mc:Choice Requires="x14">
        <oleObject progId="Equation.3" shapeId="1087" r:id="rId62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87" r:id="rId62"/>
      </mc:Fallback>
    </mc:AlternateContent>
    <mc:AlternateContent xmlns:mc="http://schemas.openxmlformats.org/markup-compatibility/2006">
      <mc:Choice Requires="x14">
        <oleObject progId="Equation.3" shapeId="1088" r:id="rId63">
          <objectPr defaultSize="0" autoPict="0" r:id="rId7">
            <anchor moveWithCells="1" sizeWithCells="1">
              <from>
                <xdr:col>2</xdr:col>
                <xdr:colOff>19050</xdr:colOff>
                <xdr:row>332</xdr:row>
                <xdr:rowOff>352425</xdr:rowOff>
              </from>
              <to>
                <xdr:col>2</xdr:col>
                <xdr:colOff>123825</xdr:colOff>
                <xdr:row>332</xdr:row>
                <xdr:rowOff>352425</xdr:rowOff>
              </to>
            </anchor>
          </objectPr>
        </oleObject>
      </mc:Choice>
      <mc:Fallback>
        <oleObject progId="Equation.3" shapeId="1088" r:id="rId63"/>
      </mc:Fallback>
    </mc:AlternateContent>
    <mc:AlternateContent xmlns:mc="http://schemas.openxmlformats.org/markup-compatibility/2006">
      <mc:Choice Requires="x14">
        <oleObject progId="Equation.3" shapeId="1092" r:id="rId64">
          <objectPr defaultSize="0" autoPict="0" r:id="rId5">
            <anchor moveWithCells="1" sizeWithCells="1">
              <from>
                <xdr:col>2</xdr:col>
                <xdr:colOff>0</xdr:colOff>
                <xdr:row>228</xdr:row>
                <xdr:rowOff>171450</xdr:rowOff>
              </from>
              <to>
                <xdr:col>2</xdr:col>
                <xdr:colOff>104775</xdr:colOff>
                <xdr:row>228</xdr:row>
                <xdr:rowOff>171450</xdr:rowOff>
              </to>
            </anchor>
          </objectPr>
        </oleObject>
      </mc:Choice>
      <mc:Fallback>
        <oleObject progId="Equation.3" shapeId="1092" r:id="rId64"/>
      </mc:Fallback>
    </mc:AlternateContent>
    <mc:AlternateContent xmlns:mc="http://schemas.openxmlformats.org/markup-compatibility/2006">
      <mc:Choice Requires="x14">
        <oleObject progId="Equation.3" shapeId="1093" r:id="rId65">
          <objectPr defaultSize="0" autoPict="0" r:id="rId7">
            <anchor moveWithCells="1" sizeWithCells="1">
              <from>
                <xdr:col>2</xdr:col>
                <xdr:colOff>0</xdr:colOff>
                <xdr:row>228</xdr:row>
                <xdr:rowOff>171450</xdr:rowOff>
              </from>
              <to>
                <xdr:col>2</xdr:col>
                <xdr:colOff>104775</xdr:colOff>
                <xdr:row>228</xdr:row>
                <xdr:rowOff>171450</xdr:rowOff>
              </to>
            </anchor>
          </objectPr>
        </oleObject>
      </mc:Choice>
      <mc:Fallback>
        <oleObject progId="Equation.3" shapeId="1093" r:id="rId65"/>
      </mc:Fallback>
    </mc:AlternateContent>
    <mc:AlternateContent xmlns:mc="http://schemas.openxmlformats.org/markup-compatibility/2006">
      <mc:Choice Requires="x14">
        <oleObject progId="Equation.3" shapeId="1094" r:id="rId66">
          <objectPr defaultSize="0" autoPict="0" r:id="rId7">
            <anchor moveWithCells="1" sizeWithCells="1">
              <from>
                <xdr:col>2</xdr:col>
                <xdr:colOff>0</xdr:colOff>
                <xdr:row>228</xdr:row>
                <xdr:rowOff>171450</xdr:rowOff>
              </from>
              <to>
                <xdr:col>2</xdr:col>
                <xdr:colOff>104775</xdr:colOff>
                <xdr:row>228</xdr:row>
                <xdr:rowOff>171450</xdr:rowOff>
              </to>
            </anchor>
          </objectPr>
        </oleObject>
      </mc:Choice>
      <mc:Fallback>
        <oleObject progId="Equation.3" shapeId="1094" r:id="rId6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2019-04-12T11:30:44Z</dcterms:modified>
</cp:coreProperties>
</file>