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Варвара цебрій\№33\№33\"/>
    </mc:Choice>
  </mc:AlternateContent>
  <bookViews>
    <workbookView xWindow="0" yWindow="0" windowWidth="19440" windowHeight="8550"/>
  </bookViews>
  <sheets>
    <sheet name="4" sheetId="6" r:id="rId1"/>
  </sheets>
  <definedNames>
    <definedName name="_xlnm.Print_Titles" localSheetId="0">'4'!$16:$16</definedName>
    <definedName name="_xlnm.Print_Area" localSheetId="0">'4'!$A$1:$X$82</definedName>
  </definedNames>
  <calcPr calcId="162913"/>
</workbook>
</file>

<file path=xl/calcChain.xml><?xml version="1.0" encoding="utf-8"?>
<calcChain xmlns="http://schemas.openxmlformats.org/spreadsheetml/2006/main">
  <c r="F74" i="6" l="1"/>
  <c r="G74" i="6"/>
  <c r="G75" i="6" s="1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R75" i="6" s="1"/>
  <c r="S67" i="6"/>
  <c r="T67" i="6"/>
  <c r="T75" i="6" s="1"/>
  <c r="U67" i="6"/>
  <c r="V67" i="6"/>
  <c r="V75" i="6" s="1"/>
  <c r="W67" i="6"/>
  <c r="X67" i="6"/>
  <c r="X75" i="6" s="1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U50" i="6" s="1"/>
  <c r="V38" i="6"/>
  <c r="W38" i="6"/>
  <c r="X38" i="6"/>
  <c r="F25" i="6"/>
  <c r="G25" i="6"/>
  <c r="H25" i="6"/>
  <c r="H50" i="6" s="1"/>
  <c r="I25" i="6"/>
  <c r="J25" i="6"/>
  <c r="K25" i="6"/>
  <c r="L25" i="6"/>
  <c r="L50" i="6" s="1"/>
  <c r="M25" i="6"/>
  <c r="N25" i="6"/>
  <c r="O25" i="6"/>
  <c r="P25" i="6"/>
  <c r="Q25" i="6"/>
  <c r="R25" i="6"/>
  <c r="S25" i="6"/>
  <c r="T25" i="6"/>
  <c r="U25" i="6"/>
  <c r="V25" i="6"/>
  <c r="W25" i="6"/>
  <c r="X25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U22" i="6"/>
  <c r="V22" i="6"/>
  <c r="W22" i="6"/>
  <c r="X22" i="6"/>
  <c r="T50" i="6" l="1"/>
  <c r="T76" i="6" s="1"/>
  <c r="U75" i="6"/>
  <c r="U76" i="6" s="1"/>
  <c r="M75" i="6"/>
  <c r="I75" i="6"/>
  <c r="I76" i="6" s="1"/>
  <c r="W50" i="6"/>
  <c r="K50" i="6"/>
  <c r="G50" i="6"/>
  <c r="L75" i="6"/>
  <c r="L76" i="6" s="1"/>
  <c r="H75" i="6"/>
  <c r="H76" i="6" s="1"/>
  <c r="N50" i="6"/>
  <c r="J50" i="6"/>
  <c r="F50" i="6"/>
  <c r="W75" i="6"/>
  <c r="O75" i="6"/>
  <c r="K75" i="6"/>
  <c r="M50" i="6"/>
  <c r="I50" i="6"/>
  <c r="J75" i="6"/>
  <c r="F75" i="6"/>
  <c r="F76" i="6" s="1"/>
  <c r="G76" i="6"/>
  <c r="W76" i="6"/>
  <c r="K76" i="6"/>
  <c r="J76" i="6"/>
  <c r="X50" i="6"/>
  <c r="X76" i="6" s="1"/>
  <c r="Q75" i="6"/>
  <c r="P75" i="6"/>
  <c r="S50" i="6"/>
  <c r="V50" i="6"/>
  <c r="V76" i="6" s="1"/>
  <c r="R50" i="6"/>
  <c r="R76" i="6" s="1"/>
  <c r="O50" i="6"/>
  <c r="O76" i="6" s="1"/>
  <c r="N75" i="6"/>
  <c r="N76" i="6"/>
  <c r="P50" i="6"/>
  <c r="S75" i="6"/>
  <c r="S76" i="6" s="1"/>
  <c r="Q50" i="6"/>
  <c r="E74" i="6"/>
  <c r="E67" i="6"/>
  <c r="E63" i="6"/>
  <c r="E49" i="6"/>
  <c r="E38" i="6"/>
  <c r="E25" i="6"/>
  <c r="E22" i="6"/>
  <c r="D67" i="6"/>
  <c r="D74" i="6"/>
  <c r="D63" i="6"/>
  <c r="D49" i="6"/>
  <c r="D38" i="6"/>
  <c r="D25" i="6"/>
  <c r="D22" i="6"/>
  <c r="P76" i="6" l="1"/>
  <c r="M76" i="6"/>
  <c r="D50" i="6"/>
  <c r="E75" i="6"/>
  <c r="D75" i="6"/>
  <c r="E50" i="6"/>
  <c r="Q76" i="6"/>
  <c r="D76" i="6"/>
  <c r="E76" i="6" l="1"/>
</calcChain>
</file>

<file path=xl/sharedStrings.xml><?xml version="1.0" encoding="utf-8"?>
<sst xmlns="http://schemas.openxmlformats.org/spreadsheetml/2006/main" count="153" uniqueCount="145">
  <si>
    <t>№ з/п</t>
  </si>
  <si>
    <t>(підпис)</t>
  </si>
  <si>
    <t>І кв.</t>
  </si>
  <si>
    <t>ІІ кв.</t>
  </si>
  <si>
    <t>ІІІ кв.</t>
  </si>
  <si>
    <t>ІV кв.</t>
  </si>
  <si>
    <t xml:space="preserve">загальна сума </t>
  </si>
  <si>
    <t>ВОДОПОСТАЧАННЯ</t>
  </si>
  <si>
    <t>ВОДОВІДВЕДЕННЯ</t>
  </si>
  <si>
    <t>виробничі інвестиції з прибутку</t>
  </si>
  <si>
    <t>що не підлягають поверненню</t>
  </si>
  <si>
    <t>що підлягають поверненню</t>
  </si>
  <si>
    <t>отримані у планованому періоді бюджетні кошти, що не підлягають поверненню</t>
  </si>
  <si>
    <t xml:space="preserve">ПОГОДЖЕНО </t>
  </si>
  <si>
    <t>(найменування органу місцевого самоврядування)</t>
  </si>
  <si>
    <t xml:space="preserve">ЗАТВЕРДЖЕНО                         </t>
  </si>
  <si>
    <t>"____"_______________ 20____ року</t>
  </si>
  <si>
    <t xml:space="preserve">(найменування ліцензіата) </t>
  </si>
  <si>
    <t>з урахуванням:</t>
  </si>
  <si>
    <t>І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</si>
  <si>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</si>
  <si>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</si>
  <si>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</si>
  <si>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Заходи зі зниження питомих витрат, а також втрат ресурсів, з них: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</si>
  <si>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</si>
  <si>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</si>
  <si>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ІІ</t>
  </si>
  <si>
    <t>(посада відповідального виконавця)</t>
  </si>
  <si>
    <t xml:space="preserve"> інші залучені кошти, отримані у планованому  періоді, з них:</t>
  </si>
  <si>
    <t>Заходи щодо підвищення якості послуг з централізованого водопостачання, з них:</t>
  </si>
  <si>
    <t>Заходи зі зниження питомих витрат,  а також втрат ресурсів, з них:</t>
  </si>
  <si>
    <t>Усього за розділом І</t>
  </si>
  <si>
    <t>Усього за розділом ІІ</t>
  </si>
  <si>
    <t>Кількісний показник (одиниця виміру)</t>
  </si>
  <si>
    <t>Строк окупності (місяців)*</t>
  </si>
  <si>
    <t>Примітки:</t>
  </si>
  <si>
    <t>* Суми витрат по заходах та економічний ефект від їх впровадження  при розрахунку строку окупності враховувати без ПДВ.</t>
  </si>
  <si>
    <t>** Складові розрахунку економічного ефекту від впровадження  заходів враховувати без ПДВ.</t>
  </si>
  <si>
    <t xml:space="preserve">                 (підпис)</t>
  </si>
  <si>
    <r>
      <t xml:space="preserve">       (прізвище, ім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я, по батькові)</t>
    </r>
  </si>
  <si>
    <t>Економія паливно-енергетичних ресурсів            (кВт/год/рік)</t>
  </si>
  <si>
    <t>(П.І.Б.)</t>
  </si>
  <si>
    <t>№ аркуша обґрунтовуючих матеріалів</t>
  </si>
  <si>
    <t>Усього за підпунктом 1.1</t>
  </si>
  <si>
    <t>Усього за підпунктом 1.2</t>
  </si>
  <si>
    <t>Усього за підпунктом 1.3</t>
  </si>
  <si>
    <t>1.4</t>
  </si>
  <si>
    <t>Усього за підпунктом 1.4</t>
  </si>
  <si>
    <t>Усього за підпунктом 1.5</t>
  </si>
  <si>
    <t>1.5</t>
  </si>
  <si>
    <t>Усього за підпунктом 1.6</t>
  </si>
  <si>
    <t xml:space="preserve">  1.3</t>
  </si>
  <si>
    <t>1.2</t>
  </si>
  <si>
    <t>1.1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</si>
  <si>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водовідведення, з урахуванням:</t>
    </r>
  </si>
  <si>
    <t xml:space="preserve">  2.1</t>
  </si>
  <si>
    <t xml:space="preserve">  2.2</t>
  </si>
  <si>
    <t>Усього за підпунктом 2.1</t>
  </si>
  <si>
    <t xml:space="preserve"> Усього за підпунктом  2.2</t>
  </si>
  <si>
    <t>2.4</t>
  </si>
  <si>
    <t>1.6</t>
  </si>
  <si>
    <t>1.7</t>
  </si>
  <si>
    <t>Усього за підпунктом 1.7</t>
  </si>
  <si>
    <t xml:space="preserve">  1.8</t>
  </si>
  <si>
    <t>Усього за підпунктом 1.8</t>
  </si>
  <si>
    <t xml:space="preserve">  2.3</t>
  </si>
  <si>
    <t xml:space="preserve"> Усього за підпунктом 2.3</t>
  </si>
  <si>
    <t>Усього за підпунктом  2.4</t>
  </si>
  <si>
    <t>2.5</t>
  </si>
  <si>
    <t>Усього за підпунктом  2.5</t>
  </si>
  <si>
    <t>2.6</t>
  </si>
  <si>
    <t>Усього за підпунктом 2.6</t>
  </si>
  <si>
    <t>Додаток  4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</si>
  <si>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</si>
  <si>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                тис. грн (без ПДВ)</t>
  </si>
  <si>
    <t>Найменування заходів (пооб'єктно)</t>
  </si>
  <si>
    <t>аморти   заційні відраху   вання</t>
  </si>
  <si>
    <t>отримані у планованому періоді позичкові кошти фінансових установ, що підлягають поверненню</t>
  </si>
  <si>
    <t xml:space="preserve"> Сума позичкових коштів та відсотків за їх  використання, що підлягає поверненню у планованому періоді,            тис. грн              (без ПДВ)</t>
  </si>
  <si>
    <t xml:space="preserve"> Сума інших залучених коштів, що підлягає поверненню у планованому періоді,          тис. грн          (без ПДВ)</t>
  </si>
  <si>
    <t>Кошти, що враховуються    у структурі тарифів           гр.5 + гр.6. +      гр. 11 + гр. 12      тис. грн           (без ПДВ)</t>
  </si>
  <si>
    <t>підряд ний</t>
  </si>
  <si>
    <t>госпо          дарський  (вартість    матеріальних ресурсів)</t>
  </si>
  <si>
    <t>Графік здійснення заходів та використання коштів на планований період,                     тис. грн (без ПДВ)</t>
  </si>
  <si>
    <t>Економія фонду заробітної плати                                                                          (тис. грн/рік)</t>
  </si>
  <si>
    <t>Економічний ефект (тис. грн )**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</si>
  <si>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водопостачання, з урахуванням:</t>
    </r>
  </si>
  <si>
    <t>Заходи щодо впровадження та розвитку інформаційних технологій, з них:</t>
  </si>
  <si>
    <t>Усього за інвестиційним планом</t>
  </si>
  <si>
    <t>Начальник КП Чернівціводоканал</t>
  </si>
  <si>
    <t>\</t>
  </si>
  <si>
    <t xml:space="preserve">                                   Річний  інвестиційний план на 2020 рік</t>
  </si>
  <si>
    <r>
      <rPr>
        <sz val="10"/>
        <rFont val="Times New Roman"/>
        <family val="1"/>
        <charset val="204"/>
      </rPr>
      <t xml:space="preserve">                                               </t>
    </r>
    <r>
      <rPr>
        <b/>
        <u/>
        <sz val="10"/>
        <rFont val="Times New Roman"/>
        <family val="1"/>
        <charset val="204"/>
      </rPr>
      <t>КП "Чернівціводоканал"</t>
    </r>
  </si>
  <si>
    <t>1.1.1</t>
  </si>
  <si>
    <t xml:space="preserve">Технічне переоснащення електросилового обладнання насосної станції 1-го підйому водогону «Дністер-Чернівці» в с.Митків Заставнівського р-ну Чернівецької </t>
  </si>
  <si>
    <t>1 об'єкт</t>
  </si>
  <si>
    <t>1.1.2</t>
  </si>
  <si>
    <t>Капітальний ремонт ділянки водогону в районі вул.Каштанової-вул.Заводської в м.Чернівці</t>
  </si>
  <si>
    <t>ПЕ Ø225 мм 0,447км</t>
  </si>
  <si>
    <t>1.2.1</t>
  </si>
  <si>
    <t>Впровадження автоматичної системи комерційного обліку електроенергії (АСКОЕ)</t>
  </si>
  <si>
    <t>програмне забезпечення та модем - 1 од.</t>
  </si>
  <si>
    <t>1.6.1</t>
  </si>
  <si>
    <t>Придбання двох мотопомп та гідравлічної маслостанції</t>
  </si>
  <si>
    <t>3 одиниці</t>
  </si>
  <si>
    <t>1.6.2</t>
  </si>
  <si>
    <t>Придбання зварювального генератора.</t>
  </si>
  <si>
    <t>1 одиниця</t>
  </si>
  <si>
    <t>1.8.1</t>
  </si>
  <si>
    <t>Влаштування відеоспостереження на РЧВ "Попова" в м.Чернівці</t>
  </si>
  <si>
    <t>відеореєстратор- 3 шт.,  відеокамери- 24шт.,  монітор- 1 шт., комутатор- 3шт.</t>
  </si>
  <si>
    <t>1.8.2</t>
  </si>
  <si>
    <t>Капітальний ремонт аварійних ділянок водогону «Дністер –Чернівці»            Ду 1000 мм (придбання матеріалів)</t>
  </si>
  <si>
    <t xml:space="preserve"> труба СТ1020 мм  12п.м. </t>
  </si>
  <si>
    <t>1.8.3</t>
  </si>
  <si>
    <t>Придбання обладнання для проведення досліджень якості питної води вимірювальною лабораторією</t>
  </si>
  <si>
    <t>11 одиниць</t>
  </si>
  <si>
    <t>1.8.4</t>
  </si>
  <si>
    <t>Розроблення проектно-кошторисної документації на реконструкцію ділянки водогону діаметром 800 мм від ВНС "Очерет" до вул.Каштанової в м.Чернівці</t>
  </si>
  <si>
    <t>1 комплект ПКД</t>
  </si>
  <si>
    <t>1.8.5</t>
  </si>
  <si>
    <t>Улаштування системи кондиціювання службових приміщень.</t>
  </si>
  <si>
    <t>2 од.</t>
  </si>
  <si>
    <t>2.4.1</t>
  </si>
  <si>
    <t>Придбання автомобіля для перевезення бригад аварійно-відновлювальних робіт на каналізаційних мережах міста.</t>
  </si>
  <si>
    <t>1 од.</t>
  </si>
  <si>
    <t>2.5.1</t>
  </si>
  <si>
    <t>Капітальний ремонт вторинного відстійника на міських очисних спорудах каналізації в с.Магала Новоселицького р-ну Чернівецької обл.</t>
  </si>
  <si>
    <t>1 шт. діаметром 28,0 м</t>
  </si>
  <si>
    <t>2.5.2</t>
  </si>
  <si>
    <t>Капітальний ремонт самопливного каналізаційного колектора діаметром 300 х450 мм в районі вул.В.Чкалова до вул.В.Винниченка в м.Чернівці</t>
  </si>
  <si>
    <t>"КОРСИС"  Ø500 мм 0,250км</t>
  </si>
  <si>
    <t>2.6.1</t>
  </si>
  <si>
    <t>Розроблення проектно-кошторисної документації на капітальний ремонт ділянки каналізаційного колектора діаметром 1000 мм в районі вул. Петрозаводської в м.Чернівці</t>
  </si>
  <si>
    <t>2.6.2</t>
  </si>
  <si>
    <t xml:space="preserve">Розроблення проектно-кошторисної документації на капітальний ремонт ділянки каналізаційної мережі Ø400х600 мм по вул.Головній від вул.Ясської до вул.Гончарова в м.Чернівці  </t>
  </si>
  <si>
    <t>2.6.3</t>
  </si>
  <si>
    <t>Придбання  гідравлічної маслостанції та обладнання для комплектації аварійних бригад</t>
  </si>
  <si>
    <t>5 од.</t>
  </si>
  <si>
    <t>2.6.4</t>
  </si>
  <si>
    <t>3 од.</t>
  </si>
  <si>
    <r>
      <t>___</t>
    </r>
    <r>
      <rPr>
        <u/>
        <sz val="10"/>
        <rFont val="Times New Roman"/>
        <family val="1"/>
        <charset val="204"/>
      </rPr>
      <t>Головний інженер</t>
    </r>
    <r>
      <rPr>
        <sz val="10"/>
        <rFont val="Times New Roman"/>
        <family val="1"/>
        <charset val="204"/>
      </rPr>
      <t>_______                            ___________________                                  ___</t>
    </r>
    <r>
      <rPr>
        <u/>
        <sz val="10"/>
        <rFont val="Times New Roman"/>
        <family val="1"/>
        <charset val="204"/>
      </rPr>
      <t>Ю.С.Рихло</t>
    </r>
    <r>
      <rPr>
        <sz val="10"/>
        <rFont val="Times New Roman"/>
        <family val="1"/>
        <charset val="204"/>
      </rPr>
      <t>___</t>
    </r>
  </si>
  <si>
    <r>
      <t>____________________________</t>
    </r>
    <r>
      <rPr>
        <u/>
        <sz val="10"/>
        <rFont val="Times New Roman"/>
        <family val="1"/>
        <charset val="204"/>
      </rPr>
      <t>Б.Г.Максимюк</t>
    </r>
  </si>
  <si>
    <t>рішенням виконавчого комітету Чернівецької міської ради</t>
  </si>
  <si>
    <t>від 05.02.2020  №33/3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</si>
</sst>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43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4" fontId="7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/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top" wrapText="1"/>
    </xf>
    <xf numFmtId="0" fontId="1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7" fillId="0" borderId="0" xfId="0" applyFont="1" applyFill="1"/>
    <xf numFmtId="0" fontId="0" fillId="0" borderId="0" xfId="0" applyFill="1"/>
    <xf numFmtId="0" fontId="18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3" fontId="8" fillId="0" borderId="1" xfId="2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3" fontId="3" fillId="0" borderId="1" xfId="2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164" fontId="5" fillId="0" borderId="6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6" xfId="0" applyFont="1" applyFill="1" applyBorder="1"/>
    <xf numFmtId="164" fontId="3" fillId="0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justify"/>
    </xf>
    <xf numFmtId="0" fontId="8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3" fillId="0" borderId="1" xfId="0" applyFont="1" applyBorder="1" applyAlignment="1">
      <alignment horizontal="justify" vertical="center"/>
    </xf>
    <xf numFmtId="3" fontId="3" fillId="0" borderId="6" xfId="2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/>
    <xf numFmtId="0" fontId="21" fillId="0" borderId="1" xfId="0" applyFont="1" applyBorder="1" applyAlignment="1">
      <alignment vertical="center"/>
    </xf>
    <xf numFmtId="0" fontId="8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0" fillId="0" borderId="10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6" fillId="0" borderId="10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164" fontId="5" fillId="0" borderId="1" xfId="0" applyNumberFormat="1" applyFont="1" applyFill="1" applyBorder="1" applyAlignment="1">
      <alignment horizontal="center"/>
    </xf>
  </cellXfs>
  <cellStyles count="3">
    <cellStyle name="Iau?iue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2"/>
  <sheetViews>
    <sheetView tabSelected="1" zoomScale="80" zoomScaleNormal="80" zoomScaleSheetLayoutView="100" zoomScalePageLayoutView="91" workbookViewId="0">
      <selection activeCell="B5" sqref="B5:E5"/>
    </sheetView>
  </sheetViews>
  <sheetFormatPr defaultRowHeight="12.75" x14ac:dyDescent="0.2"/>
  <cols>
    <col min="1" max="1" width="7.5703125" style="33" customWidth="1"/>
    <col min="2" max="2" width="13.5703125" style="30" customWidth="1"/>
    <col min="3" max="3" width="14" style="34" customWidth="1"/>
    <col min="4" max="4" width="8.85546875" style="34" customWidth="1"/>
    <col min="5" max="5" width="9.140625" style="34"/>
    <col min="6" max="6" width="12.42578125" style="34" customWidth="1"/>
    <col min="7" max="7" width="11.85546875" style="34" customWidth="1"/>
    <col min="8" max="8" width="11.7109375" style="34" customWidth="1"/>
    <col min="9" max="9" width="12.140625" style="34" customWidth="1"/>
    <col min="10" max="10" width="12.42578125" style="34" customWidth="1"/>
    <col min="11" max="13" width="14" style="34" customWidth="1"/>
    <col min="14" max="14" width="12.140625" style="34" customWidth="1"/>
    <col min="15" max="15" width="8.7109375" style="34" customWidth="1"/>
    <col min="16" max="16" width="7.85546875" style="34" customWidth="1"/>
    <col min="17" max="17" width="8.28515625" style="34" customWidth="1"/>
    <col min="18" max="18" width="8.5703125" style="34" customWidth="1"/>
    <col min="19" max="19" width="8.42578125" style="34" customWidth="1"/>
    <col min="20" max="21" width="6.85546875" style="34" customWidth="1"/>
    <col min="22" max="22" width="8.140625" style="34" customWidth="1"/>
    <col min="23" max="23" width="7" style="34" customWidth="1"/>
    <col min="24" max="24" width="9.7109375" style="34" customWidth="1"/>
    <col min="25" max="29" width="9.140625" style="36"/>
    <col min="30" max="16384" width="9.140625" style="34"/>
  </cols>
  <sheetData>
    <row r="1" spans="1:29" ht="100.5" customHeight="1" x14ac:dyDescent="0.2">
      <c r="N1" s="35"/>
      <c r="O1" s="35"/>
      <c r="P1" s="35"/>
      <c r="Q1" s="121" t="s">
        <v>72</v>
      </c>
      <c r="R1" s="121"/>
      <c r="S1" s="122"/>
      <c r="T1" s="122"/>
      <c r="U1" s="122"/>
      <c r="V1" s="122"/>
      <c r="W1" s="122"/>
      <c r="X1" s="122"/>
    </row>
    <row r="2" spans="1:29" ht="25.5" customHeight="1" x14ac:dyDescent="0.2">
      <c r="B2" s="140" t="s">
        <v>13</v>
      </c>
      <c r="C2" s="140"/>
      <c r="D2" s="140"/>
      <c r="E2" s="140"/>
      <c r="M2" s="124" t="s">
        <v>15</v>
      </c>
      <c r="N2" s="124"/>
      <c r="O2" s="124"/>
      <c r="P2" s="24"/>
      <c r="Q2" s="22"/>
      <c r="R2" s="22"/>
      <c r="S2" s="23"/>
      <c r="T2" s="23"/>
      <c r="U2" s="23"/>
      <c r="V2" s="23"/>
      <c r="W2" s="23"/>
      <c r="X2" s="23"/>
    </row>
    <row r="3" spans="1:29" ht="18.75" customHeight="1" x14ac:dyDescent="0.2">
      <c r="B3" s="123" t="s">
        <v>143</v>
      </c>
      <c r="C3" s="123"/>
      <c r="D3" s="123"/>
      <c r="E3" s="123"/>
      <c r="M3" s="125" t="s">
        <v>89</v>
      </c>
      <c r="N3" s="125"/>
      <c r="O3" s="125"/>
      <c r="P3" s="125"/>
      <c r="Q3" s="22"/>
      <c r="R3" s="22"/>
      <c r="S3" s="23"/>
      <c r="T3" s="23"/>
      <c r="U3" s="23"/>
      <c r="V3" s="23"/>
      <c r="W3" s="23"/>
      <c r="X3" s="23"/>
    </row>
    <row r="4" spans="1:29" ht="11.25" customHeight="1" x14ac:dyDescent="0.2">
      <c r="B4" s="132" t="s">
        <v>14</v>
      </c>
      <c r="C4" s="132"/>
      <c r="D4" s="132"/>
      <c r="E4" s="132"/>
      <c r="M4" s="131" t="s">
        <v>90</v>
      </c>
      <c r="N4" s="132"/>
      <c r="O4" s="132"/>
      <c r="P4" s="132"/>
      <c r="Q4" s="22"/>
      <c r="R4" s="22"/>
      <c r="S4" s="23"/>
      <c r="T4" s="23"/>
      <c r="U4" s="23"/>
      <c r="V4" s="23"/>
      <c r="W4" s="23"/>
      <c r="X4" s="23"/>
    </row>
    <row r="5" spans="1:29" ht="28.5" customHeight="1" x14ac:dyDescent="0.25">
      <c r="B5" s="141" t="s">
        <v>144</v>
      </c>
      <c r="C5" s="141"/>
      <c r="D5" s="141"/>
      <c r="E5" s="141"/>
      <c r="M5" s="34" t="s">
        <v>142</v>
      </c>
      <c r="Q5" s="22"/>
      <c r="R5" s="23"/>
      <c r="S5" s="23"/>
      <c r="T5" s="23"/>
      <c r="U5" s="23"/>
      <c r="V5" s="23"/>
      <c r="W5" s="23"/>
      <c r="X5" s="23"/>
    </row>
    <row r="6" spans="1:29" ht="17.25" customHeight="1" x14ac:dyDescent="0.2">
      <c r="B6" s="26"/>
      <c r="M6" s="28"/>
      <c r="N6" s="29" t="s">
        <v>1</v>
      </c>
      <c r="O6" s="131" t="s">
        <v>41</v>
      </c>
      <c r="P6" s="132"/>
      <c r="Q6" s="22"/>
      <c r="R6" s="22"/>
      <c r="S6" s="23"/>
      <c r="T6" s="23"/>
      <c r="U6" s="23"/>
      <c r="V6" s="23"/>
      <c r="W6" s="23"/>
      <c r="X6" s="23"/>
    </row>
    <row r="7" spans="1:29" ht="24" customHeight="1" x14ac:dyDescent="0.25">
      <c r="C7" s="27"/>
      <c r="D7" s="27"/>
      <c r="E7" s="27"/>
      <c r="M7" s="25" t="s">
        <v>16</v>
      </c>
      <c r="N7" s="25"/>
      <c r="O7" s="25"/>
      <c r="P7" s="25"/>
      <c r="Q7" s="22"/>
      <c r="R7" s="23"/>
      <c r="S7" s="23"/>
      <c r="T7" s="23"/>
      <c r="U7" s="23"/>
      <c r="V7" s="23"/>
      <c r="W7" s="23"/>
      <c r="X7" s="23"/>
    </row>
    <row r="8" spans="1:29" ht="22.5" customHeight="1" x14ac:dyDescent="0.2">
      <c r="N8" s="35"/>
      <c r="O8" s="35"/>
      <c r="P8" s="35"/>
      <c r="Q8" s="22"/>
      <c r="R8" s="22"/>
      <c r="S8" s="23"/>
      <c r="T8" s="23"/>
      <c r="U8" s="23"/>
      <c r="V8" s="23"/>
      <c r="W8" s="23"/>
      <c r="X8" s="23"/>
    </row>
    <row r="9" spans="1:29" ht="30.75" customHeight="1" x14ac:dyDescent="0.25">
      <c r="A9" s="116" t="s">
        <v>91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37"/>
      <c r="W9" s="37"/>
      <c r="X9" s="55"/>
    </row>
    <row r="10" spans="1:29" x14ac:dyDescent="0.2">
      <c r="A10" s="118" t="s">
        <v>92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55"/>
      <c r="W10" s="55"/>
      <c r="X10" s="55"/>
    </row>
    <row r="11" spans="1:29" ht="31.5" customHeight="1" x14ac:dyDescent="0.2">
      <c r="A11" s="130" t="s">
        <v>17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</row>
    <row r="12" spans="1:29" ht="52.5" customHeight="1" x14ac:dyDescent="0.2">
      <c r="A12" s="119" t="s">
        <v>0</v>
      </c>
      <c r="B12" s="126" t="s">
        <v>75</v>
      </c>
      <c r="C12" s="119" t="s">
        <v>33</v>
      </c>
      <c r="D12" s="119" t="s">
        <v>73</v>
      </c>
      <c r="E12" s="119"/>
      <c r="F12" s="119"/>
      <c r="G12" s="119"/>
      <c r="H12" s="119"/>
      <c r="I12" s="119"/>
      <c r="J12" s="119"/>
      <c r="K12" s="117" t="s">
        <v>78</v>
      </c>
      <c r="L12" s="117" t="s">
        <v>79</v>
      </c>
      <c r="M12" s="119" t="s">
        <v>80</v>
      </c>
      <c r="N12" s="119" t="s">
        <v>74</v>
      </c>
      <c r="O12" s="119"/>
      <c r="P12" s="119" t="s">
        <v>83</v>
      </c>
      <c r="Q12" s="119"/>
      <c r="R12" s="119"/>
      <c r="S12" s="119"/>
      <c r="T12" s="120" t="s">
        <v>34</v>
      </c>
      <c r="U12" s="120" t="s">
        <v>42</v>
      </c>
      <c r="V12" s="120" t="s">
        <v>40</v>
      </c>
      <c r="W12" s="120" t="s">
        <v>84</v>
      </c>
      <c r="X12" s="120" t="s">
        <v>85</v>
      </c>
      <c r="Y12" s="133"/>
    </row>
    <row r="13" spans="1:29" ht="15.75" customHeight="1" x14ac:dyDescent="0.2">
      <c r="A13" s="119"/>
      <c r="B13" s="127"/>
      <c r="C13" s="129"/>
      <c r="D13" s="119" t="s">
        <v>6</v>
      </c>
      <c r="E13" s="103" t="s">
        <v>18</v>
      </c>
      <c r="F13" s="103"/>
      <c r="G13" s="103"/>
      <c r="H13" s="103"/>
      <c r="I13" s="103"/>
      <c r="J13" s="103"/>
      <c r="K13" s="117"/>
      <c r="L13" s="117"/>
      <c r="M13" s="119"/>
      <c r="N13" s="119" t="s">
        <v>82</v>
      </c>
      <c r="O13" s="119" t="s">
        <v>81</v>
      </c>
      <c r="P13" s="119" t="s">
        <v>2</v>
      </c>
      <c r="Q13" s="119" t="s">
        <v>3</v>
      </c>
      <c r="R13" s="119" t="s">
        <v>4</v>
      </c>
      <c r="S13" s="119" t="s">
        <v>5</v>
      </c>
      <c r="T13" s="120"/>
      <c r="U13" s="120"/>
      <c r="V13" s="120"/>
      <c r="W13" s="120"/>
      <c r="X13" s="120"/>
      <c r="Y13" s="133"/>
    </row>
    <row r="14" spans="1:29" ht="42" customHeight="1" x14ac:dyDescent="0.2">
      <c r="A14" s="119"/>
      <c r="B14" s="127"/>
      <c r="C14" s="129"/>
      <c r="D14" s="119"/>
      <c r="E14" s="117" t="s">
        <v>76</v>
      </c>
      <c r="F14" s="117" t="s">
        <v>9</v>
      </c>
      <c r="G14" s="134" t="s">
        <v>77</v>
      </c>
      <c r="H14" s="135" t="s">
        <v>12</v>
      </c>
      <c r="I14" s="117" t="s">
        <v>28</v>
      </c>
      <c r="J14" s="117"/>
      <c r="K14" s="117"/>
      <c r="L14" s="117"/>
      <c r="M14" s="119"/>
      <c r="N14" s="119"/>
      <c r="O14" s="119"/>
      <c r="P14" s="119"/>
      <c r="Q14" s="119"/>
      <c r="R14" s="119"/>
      <c r="S14" s="119"/>
      <c r="T14" s="120"/>
      <c r="U14" s="120"/>
      <c r="V14" s="120"/>
      <c r="W14" s="120"/>
      <c r="X14" s="120"/>
      <c r="Y14" s="133"/>
    </row>
    <row r="15" spans="1:29" ht="90" customHeight="1" x14ac:dyDescent="0.2">
      <c r="A15" s="119"/>
      <c r="B15" s="128"/>
      <c r="C15" s="129"/>
      <c r="D15" s="119"/>
      <c r="E15" s="117"/>
      <c r="F15" s="117"/>
      <c r="G15" s="134"/>
      <c r="H15" s="135"/>
      <c r="I15" s="8" t="s">
        <v>11</v>
      </c>
      <c r="J15" s="8" t="s">
        <v>10</v>
      </c>
      <c r="K15" s="117"/>
      <c r="L15" s="117"/>
      <c r="M15" s="119"/>
      <c r="N15" s="119"/>
      <c r="O15" s="119"/>
      <c r="P15" s="119"/>
      <c r="Q15" s="119"/>
      <c r="R15" s="119"/>
      <c r="S15" s="119"/>
      <c r="T15" s="120"/>
      <c r="U15" s="120"/>
      <c r="V15" s="120"/>
      <c r="W15" s="120"/>
      <c r="X15" s="120"/>
      <c r="Y15" s="133"/>
    </row>
    <row r="16" spans="1:29" s="30" customFormat="1" ht="15.75" customHeight="1" x14ac:dyDescent="0.2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38">
        <v>7</v>
      </c>
      <c r="H16" s="1">
        <v>8</v>
      </c>
      <c r="I16" s="1">
        <v>9</v>
      </c>
      <c r="J16" s="1">
        <v>10</v>
      </c>
      <c r="K16" s="10">
        <v>11</v>
      </c>
      <c r="L16" s="10">
        <v>12</v>
      </c>
      <c r="M16" s="10">
        <v>13</v>
      </c>
      <c r="N16" s="1">
        <v>14</v>
      </c>
      <c r="O16" s="1">
        <v>15</v>
      </c>
      <c r="P16" s="1">
        <v>16</v>
      </c>
      <c r="Q16" s="1">
        <v>17</v>
      </c>
      <c r="R16" s="1">
        <v>18</v>
      </c>
      <c r="S16" s="1">
        <v>19</v>
      </c>
      <c r="T16" s="1">
        <v>20</v>
      </c>
      <c r="U16" s="1">
        <v>21</v>
      </c>
      <c r="V16" s="1">
        <v>22</v>
      </c>
      <c r="W16" s="1">
        <v>23</v>
      </c>
      <c r="X16" s="1">
        <v>24</v>
      </c>
      <c r="Y16" s="11"/>
      <c r="Z16" s="11"/>
      <c r="AA16" s="11"/>
      <c r="AB16" s="11"/>
      <c r="AC16" s="11"/>
    </row>
    <row r="17" spans="1:27" ht="18.75" customHeight="1" x14ac:dyDescent="0.2">
      <c r="A17" s="39" t="s">
        <v>19</v>
      </c>
      <c r="B17" s="31"/>
      <c r="C17" s="99" t="s">
        <v>7</v>
      </c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40"/>
      <c r="Z17" s="40"/>
      <c r="AA17" s="40"/>
    </row>
    <row r="18" spans="1:27" ht="16.5" customHeight="1" x14ac:dyDescent="0.2">
      <c r="A18" s="99" t="s">
        <v>86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41"/>
      <c r="Z18" s="41"/>
      <c r="AA18" s="41"/>
    </row>
    <row r="19" spans="1:27" ht="19.5" customHeight="1" x14ac:dyDescent="0.2">
      <c r="A19" s="45" t="s">
        <v>53</v>
      </c>
      <c r="B19" s="5"/>
      <c r="C19" s="115" t="s">
        <v>23</v>
      </c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41"/>
      <c r="Z19" s="41"/>
      <c r="AA19" s="41"/>
    </row>
    <row r="20" spans="1:27" ht="171" customHeight="1" x14ac:dyDescent="0.2">
      <c r="A20" s="63" t="s">
        <v>93</v>
      </c>
      <c r="B20" s="64" t="s">
        <v>94</v>
      </c>
      <c r="C20" s="65" t="s">
        <v>95</v>
      </c>
      <c r="D20" s="58">
        <v>1576.37</v>
      </c>
      <c r="E20" s="58">
        <v>1576.37</v>
      </c>
      <c r="F20" s="42"/>
      <c r="G20" s="42"/>
      <c r="H20" s="42"/>
      <c r="I20" s="42"/>
      <c r="J20" s="42"/>
      <c r="K20" s="42"/>
      <c r="L20" s="57"/>
      <c r="M20" s="57"/>
      <c r="N20" s="3"/>
      <c r="O20" s="58">
        <v>1576.37</v>
      </c>
      <c r="P20" s="58"/>
      <c r="Q20" s="58">
        <v>475</v>
      </c>
      <c r="R20" s="58">
        <v>550</v>
      </c>
      <c r="S20" s="58">
        <v>551.37</v>
      </c>
      <c r="T20" s="58">
        <v>13</v>
      </c>
      <c r="U20" s="57"/>
      <c r="V20" s="89">
        <v>686380</v>
      </c>
      <c r="W20" s="57"/>
      <c r="X20" s="89">
        <v>1474.28</v>
      </c>
      <c r="Y20" s="13"/>
      <c r="Z20" s="13"/>
      <c r="AA20" s="13"/>
    </row>
    <row r="21" spans="1:27" ht="138.75" customHeight="1" x14ac:dyDescent="0.2">
      <c r="A21" s="63" t="s">
        <v>96</v>
      </c>
      <c r="B21" s="85" t="s">
        <v>97</v>
      </c>
      <c r="C21" s="64" t="s">
        <v>98</v>
      </c>
      <c r="D21" s="61">
        <v>2510.3200000000002</v>
      </c>
      <c r="E21" s="61">
        <v>2510.3200000000002</v>
      </c>
      <c r="F21" s="42"/>
      <c r="G21" s="42"/>
      <c r="H21" s="42"/>
      <c r="I21" s="42"/>
      <c r="J21" s="42"/>
      <c r="K21" s="42"/>
      <c r="L21" s="60"/>
      <c r="M21" s="60"/>
      <c r="N21" s="3"/>
      <c r="O21" s="61">
        <v>2510.3200000000002</v>
      </c>
      <c r="P21" s="60"/>
      <c r="Q21" s="58">
        <v>750</v>
      </c>
      <c r="R21" s="58">
        <v>550</v>
      </c>
      <c r="S21" s="58">
        <v>1210.32</v>
      </c>
      <c r="T21" s="60">
        <v>76</v>
      </c>
      <c r="U21" s="60"/>
      <c r="V21" s="60"/>
      <c r="W21" s="60"/>
      <c r="X21" s="69">
        <v>396.5</v>
      </c>
      <c r="Y21" s="13"/>
      <c r="Z21" s="13"/>
      <c r="AA21" s="13"/>
    </row>
    <row r="22" spans="1:27" ht="18" customHeight="1" x14ac:dyDescent="0.2">
      <c r="A22" s="99" t="s">
        <v>43</v>
      </c>
      <c r="B22" s="99"/>
      <c r="C22" s="99"/>
      <c r="D22" s="57">
        <f>SUM(D20:D21)</f>
        <v>4086.69</v>
      </c>
      <c r="E22" s="60">
        <f>SUM(E20:E21)</f>
        <v>4086.69</v>
      </c>
      <c r="F22" s="60">
        <f t="shared" ref="F22:X22" si="0">SUM(F20:F21)</f>
        <v>0</v>
      </c>
      <c r="G22" s="60">
        <f t="shared" si="0"/>
        <v>0</v>
      </c>
      <c r="H22" s="60">
        <f t="shared" si="0"/>
        <v>0</v>
      </c>
      <c r="I22" s="60">
        <f t="shared" si="0"/>
        <v>0</v>
      </c>
      <c r="J22" s="60">
        <f t="shared" si="0"/>
        <v>0</v>
      </c>
      <c r="K22" s="60">
        <f t="shared" si="0"/>
        <v>0</v>
      </c>
      <c r="L22" s="60">
        <f t="shared" si="0"/>
        <v>0</v>
      </c>
      <c r="M22" s="60">
        <f t="shared" si="0"/>
        <v>0</v>
      </c>
      <c r="N22" s="60">
        <f t="shared" si="0"/>
        <v>0</v>
      </c>
      <c r="O22" s="60">
        <f t="shared" si="0"/>
        <v>4086.69</v>
      </c>
      <c r="P22" s="60">
        <f t="shared" si="0"/>
        <v>0</v>
      </c>
      <c r="Q22" s="60">
        <f t="shared" si="0"/>
        <v>1225</v>
      </c>
      <c r="R22" s="60">
        <f t="shared" si="0"/>
        <v>1100</v>
      </c>
      <c r="S22" s="60">
        <f t="shared" si="0"/>
        <v>1761.69</v>
      </c>
      <c r="T22" s="60"/>
      <c r="U22" s="60">
        <f t="shared" si="0"/>
        <v>0</v>
      </c>
      <c r="V22" s="90">
        <f t="shared" si="0"/>
        <v>686380</v>
      </c>
      <c r="W22" s="60">
        <f t="shared" si="0"/>
        <v>0</v>
      </c>
      <c r="X22" s="91">
        <f t="shared" si="0"/>
        <v>1870.78</v>
      </c>
      <c r="Y22" s="11"/>
      <c r="Z22" s="11"/>
      <c r="AA22" s="11"/>
    </row>
    <row r="23" spans="1:27" ht="16.5" customHeight="1" x14ac:dyDescent="0.2">
      <c r="A23" s="45" t="s">
        <v>52</v>
      </c>
      <c r="B23" s="44"/>
      <c r="C23" s="112" t="s">
        <v>20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4"/>
      <c r="Y23" s="40"/>
      <c r="Z23" s="40"/>
      <c r="AA23" s="40"/>
    </row>
    <row r="24" spans="1:27" ht="84" x14ac:dyDescent="0.2">
      <c r="A24" s="63" t="s">
        <v>99</v>
      </c>
      <c r="B24" s="66" t="s">
        <v>100</v>
      </c>
      <c r="C24" s="67" t="s">
        <v>101</v>
      </c>
      <c r="D24" s="68">
        <v>54</v>
      </c>
      <c r="E24" s="68">
        <v>54</v>
      </c>
      <c r="F24" s="42"/>
      <c r="G24" s="42"/>
      <c r="H24" s="42"/>
      <c r="I24" s="42"/>
      <c r="J24" s="42"/>
      <c r="K24" s="42"/>
      <c r="L24" s="57"/>
      <c r="M24" s="57"/>
      <c r="N24" s="68">
        <v>54</v>
      </c>
      <c r="O24" s="3"/>
      <c r="P24" s="58">
        <v>54</v>
      </c>
      <c r="Q24" s="57"/>
      <c r="R24" s="57"/>
      <c r="S24" s="57"/>
      <c r="T24" s="57"/>
      <c r="U24" s="57"/>
      <c r="V24" s="57"/>
      <c r="W24" s="57"/>
      <c r="X24" s="57"/>
      <c r="Y24" s="13"/>
      <c r="Z24" s="13"/>
      <c r="AA24" s="13"/>
    </row>
    <row r="25" spans="1:27" ht="17.25" customHeight="1" x14ac:dyDescent="0.2">
      <c r="A25" s="99" t="s">
        <v>44</v>
      </c>
      <c r="B25" s="99"/>
      <c r="C25" s="99"/>
      <c r="D25" s="86">
        <f>SUM(D24)</f>
        <v>54</v>
      </c>
      <c r="E25" s="86">
        <f>SUM(E24)</f>
        <v>54</v>
      </c>
      <c r="F25" s="86">
        <f t="shared" ref="F25:X25" si="1">SUM(F24)</f>
        <v>0</v>
      </c>
      <c r="G25" s="86">
        <f t="shared" si="1"/>
        <v>0</v>
      </c>
      <c r="H25" s="86">
        <f t="shared" si="1"/>
        <v>0</v>
      </c>
      <c r="I25" s="86">
        <f t="shared" si="1"/>
        <v>0</v>
      </c>
      <c r="J25" s="86">
        <f t="shared" si="1"/>
        <v>0</v>
      </c>
      <c r="K25" s="86">
        <f t="shared" si="1"/>
        <v>0</v>
      </c>
      <c r="L25" s="86">
        <f t="shared" si="1"/>
        <v>0</v>
      </c>
      <c r="M25" s="86">
        <f t="shared" si="1"/>
        <v>0</v>
      </c>
      <c r="N25" s="86">
        <f t="shared" si="1"/>
        <v>54</v>
      </c>
      <c r="O25" s="86">
        <f t="shared" si="1"/>
        <v>0</v>
      </c>
      <c r="P25" s="86">
        <f t="shared" si="1"/>
        <v>54</v>
      </c>
      <c r="Q25" s="86">
        <f t="shared" si="1"/>
        <v>0</v>
      </c>
      <c r="R25" s="86">
        <f t="shared" si="1"/>
        <v>0</v>
      </c>
      <c r="S25" s="86">
        <f t="shared" si="1"/>
        <v>0</v>
      </c>
      <c r="T25" s="86">
        <f t="shared" si="1"/>
        <v>0</v>
      </c>
      <c r="U25" s="86">
        <f t="shared" si="1"/>
        <v>0</v>
      </c>
      <c r="V25" s="86">
        <f t="shared" si="1"/>
        <v>0</v>
      </c>
      <c r="W25" s="86">
        <f t="shared" si="1"/>
        <v>0</v>
      </c>
      <c r="X25" s="86">
        <f t="shared" si="1"/>
        <v>0</v>
      </c>
      <c r="Y25" s="11"/>
      <c r="Z25" s="11"/>
      <c r="AA25" s="11"/>
    </row>
    <row r="26" spans="1:27" x14ac:dyDescent="0.2">
      <c r="A26" s="45" t="s">
        <v>51</v>
      </c>
      <c r="B26" s="20"/>
      <c r="C26" s="100" t="s">
        <v>21</v>
      </c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2"/>
      <c r="Y26" s="40"/>
      <c r="Z26" s="40"/>
      <c r="AA26" s="40"/>
    </row>
    <row r="27" spans="1:27" x14ac:dyDescent="0.2">
      <c r="A27" s="58"/>
      <c r="B27" s="57"/>
      <c r="C27" s="3"/>
      <c r="D27" s="3"/>
      <c r="E27" s="57"/>
      <c r="F27" s="42"/>
      <c r="G27" s="42"/>
      <c r="H27" s="42"/>
      <c r="I27" s="42"/>
      <c r="J27" s="42"/>
      <c r="K27" s="42"/>
      <c r="L27" s="57"/>
      <c r="M27" s="57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40"/>
      <c r="Z27" s="40"/>
      <c r="AA27" s="40"/>
    </row>
    <row r="28" spans="1:27" ht="15.75" customHeight="1" x14ac:dyDescent="0.2">
      <c r="A28" s="99" t="s">
        <v>45</v>
      </c>
      <c r="B28" s="99"/>
      <c r="C28" s="99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3"/>
      <c r="O28" s="3"/>
      <c r="P28" s="57"/>
      <c r="Q28" s="57"/>
      <c r="R28" s="57"/>
      <c r="S28" s="57"/>
      <c r="T28" s="57"/>
      <c r="U28" s="57"/>
      <c r="V28" s="57"/>
      <c r="W28" s="57"/>
      <c r="X28" s="57"/>
      <c r="Y28" s="13"/>
      <c r="Z28" s="13"/>
      <c r="AA28" s="13"/>
    </row>
    <row r="29" spans="1:27" x14ac:dyDescent="0.2">
      <c r="A29" s="45" t="s">
        <v>46</v>
      </c>
      <c r="B29" s="20"/>
      <c r="C29" s="100" t="s">
        <v>29</v>
      </c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2"/>
      <c r="Y29" s="13"/>
      <c r="Z29" s="13"/>
      <c r="AA29" s="13"/>
    </row>
    <row r="30" spans="1:27" x14ac:dyDescent="0.2">
      <c r="A30" s="14"/>
      <c r="B30" s="4"/>
      <c r="C30" s="57"/>
      <c r="D30" s="57"/>
      <c r="E30" s="57"/>
      <c r="F30" s="42"/>
      <c r="G30" s="42"/>
      <c r="H30" s="42"/>
      <c r="I30" s="42"/>
      <c r="J30" s="42"/>
      <c r="K30" s="42"/>
      <c r="L30" s="57"/>
      <c r="M30" s="57"/>
      <c r="N30" s="42"/>
      <c r="O30" s="3"/>
      <c r="P30" s="57"/>
      <c r="Q30" s="57"/>
      <c r="R30" s="57"/>
      <c r="S30" s="57"/>
      <c r="T30" s="57"/>
      <c r="U30" s="57"/>
      <c r="V30" s="57"/>
      <c r="W30" s="57"/>
      <c r="X30" s="57"/>
      <c r="Y30" s="13"/>
      <c r="Z30" s="13"/>
      <c r="AA30" s="13"/>
    </row>
    <row r="31" spans="1:27" ht="15" customHeight="1" x14ac:dyDescent="0.2">
      <c r="A31" s="99" t="s">
        <v>47</v>
      </c>
      <c r="B31" s="99"/>
      <c r="C31" s="99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3"/>
      <c r="O31" s="3"/>
      <c r="P31" s="57"/>
      <c r="Q31" s="57"/>
      <c r="R31" s="57"/>
      <c r="S31" s="57"/>
      <c r="T31" s="57"/>
      <c r="U31" s="57"/>
      <c r="V31" s="19"/>
      <c r="W31" s="56"/>
      <c r="X31" s="56"/>
      <c r="Y31" s="40"/>
      <c r="Z31" s="40"/>
      <c r="AA31" s="40"/>
    </row>
    <row r="32" spans="1:27" ht="15.75" customHeight="1" x14ac:dyDescent="0.2">
      <c r="A32" s="45" t="s">
        <v>49</v>
      </c>
      <c r="B32" s="100" t="s">
        <v>87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2"/>
      <c r="Y32" s="11"/>
      <c r="Z32" s="11"/>
      <c r="AA32" s="11"/>
    </row>
    <row r="33" spans="1:27" x14ac:dyDescent="0.2">
      <c r="A33" s="21"/>
      <c r="B33" s="44"/>
      <c r="C33" s="56"/>
      <c r="D33" s="56"/>
      <c r="E33" s="57"/>
      <c r="F33" s="42"/>
      <c r="G33" s="42"/>
      <c r="H33" s="42"/>
      <c r="I33" s="42"/>
      <c r="J33" s="42"/>
      <c r="K33" s="42"/>
      <c r="L33" s="57"/>
      <c r="M33" s="57"/>
      <c r="N33" s="16"/>
      <c r="O33" s="16"/>
      <c r="P33" s="16"/>
      <c r="Q33" s="56"/>
      <c r="R33" s="56"/>
      <c r="S33" s="56"/>
      <c r="T33" s="56"/>
      <c r="U33" s="56"/>
      <c r="V33" s="56"/>
      <c r="W33" s="56"/>
      <c r="X33" s="56"/>
      <c r="Y33" s="40"/>
      <c r="Z33" s="40"/>
      <c r="AA33" s="40"/>
    </row>
    <row r="34" spans="1:27" ht="15.75" customHeight="1" x14ac:dyDescent="0.2">
      <c r="A34" s="99" t="s">
        <v>48</v>
      </c>
      <c r="B34" s="103"/>
      <c r="C34" s="103"/>
      <c r="D34" s="3"/>
      <c r="E34" s="57"/>
      <c r="F34" s="57"/>
      <c r="G34" s="57"/>
      <c r="H34" s="57"/>
      <c r="I34" s="57"/>
      <c r="J34" s="57"/>
      <c r="K34" s="57"/>
      <c r="L34" s="57"/>
      <c r="M34" s="57"/>
      <c r="N34" s="3"/>
      <c r="O34" s="3"/>
      <c r="P34" s="3"/>
      <c r="Q34" s="57"/>
      <c r="R34" s="57"/>
      <c r="S34" s="57"/>
      <c r="T34" s="57"/>
      <c r="U34" s="57"/>
      <c r="V34" s="57"/>
      <c r="W34" s="56"/>
      <c r="X34" s="56"/>
      <c r="Y34" s="13"/>
      <c r="Z34" s="13"/>
      <c r="AA34" s="13"/>
    </row>
    <row r="35" spans="1:27" x14ac:dyDescent="0.2">
      <c r="A35" s="45" t="s">
        <v>60</v>
      </c>
      <c r="B35" s="100" t="s">
        <v>24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2"/>
      <c r="Y35" s="13"/>
      <c r="Z35" s="13"/>
      <c r="AA35" s="13"/>
    </row>
    <row r="36" spans="1:27" ht="48" x14ac:dyDescent="0.2">
      <c r="A36" s="63" t="s">
        <v>102</v>
      </c>
      <c r="B36" s="67" t="s">
        <v>103</v>
      </c>
      <c r="C36" s="69" t="s">
        <v>104</v>
      </c>
      <c r="D36" s="58">
        <v>430.6</v>
      </c>
      <c r="E36" s="58">
        <v>430.6</v>
      </c>
      <c r="F36" s="42"/>
      <c r="G36" s="42"/>
      <c r="H36" s="42"/>
      <c r="I36" s="42"/>
      <c r="J36" s="42"/>
      <c r="K36" s="42"/>
      <c r="L36" s="57"/>
      <c r="M36" s="57"/>
      <c r="N36" s="58">
        <v>430.6</v>
      </c>
      <c r="O36" s="16"/>
      <c r="P36" s="92">
        <v>430.6</v>
      </c>
      <c r="Q36" s="56"/>
      <c r="R36" s="56"/>
      <c r="S36" s="56"/>
      <c r="T36" s="56"/>
      <c r="U36" s="56"/>
      <c r="V36" s="56"/>
      <c r="W36" s="16"/>
      <c r="X36" s="16"/>
      <c r="Y36" s="13"/>
      <c r="Z36" s="13"/>
      <c r="AA36" s="13"/>
    </row>
    <row r="37" spans="1:27" ht="36" x14ac:dyDescent="0.2">
      <c r="A37" s="63" t="s">
        <v>105</v>
      </c>
      <c r="B37" s="67" t="s">
        <v>106</v>
      </c>
      <c r="C37" s="69" t="s">
        <v>107</v>
      </c>
      <c r="D37" s="58">
        <v>393.31</v>
      </c>
      <c r="E37" s="58">
        <v>393.31</v>
      </c>
      <c r="F37" s="42"/>
      <c r="G37" s="42"/>
      <c r="H37" s="42"/>
      <c r="I37" s="42"/>
      <c r="J37" s="42"/>
      <c r="K37" s="42"/>
      <c r="L37" s="60"/>
      <c r="M37" s="60"/>
      <c r="N37" s="58">
        <v>393.31</v>
      </c>
      <c r="O37" s="16"/>
      <c r="P37" s="58">
        <v>393.31</v>
      </c>
      <c r="Q37" s="59"/>
      <c r="R37" s="59"/>
      <c r="S37" s="59"/>
      <c r="T37" s="59"/>
      <c r="U37" s="59"/>
      <c r="V37" s="59"/>
      <c r="W37" s="16"/>
      <c r="X37" s="16"/>
      <c r="Y37" s="13"/>
      <c r="Z37" s="13"/>
      <c r="AA37" s="13"/>
    </row>
    <row r="38" spans="1:27" ht="17.25" customHeight="1" x14ac:dyDescent="0.2">
      <c r="A38" s="99" t="s">
        <v>50</v>
      </c>
      <c r="B38" s="99"/>
      <c r="C38" s="99"/>
      <c r="D38" s="57">
        <f>SUM(D36:D37)</f>
        <v>823.91000000000008</v>
      </c>
      <c r="E38" s="60">
        <f>SUM(E36:E37)</f>
        <v>823.91000000000008</v>
      </c>
      <c r="F38" s="60">
        <f t="shared" ref="F38:X38" si="2">SUM(F36:F37)</f>
        <v>0</v>
      </c>
      <c r="G38" s="60">
        <f t="shared" si="2"/>
        <v>0</v>
      </c>
      <c r="H38" s="60">
        <f t="shared" si="2"/>
        <v>0</v>
      </c>
      <c r="I38" s="60">
        <f t="shared" si="2"/>
        <v>0</v>
      </c>
      <c r="J38" s="60">
        <f t="shared" si="2"/>
        <v>0</v>
      </c>
      <c r="K38" s="60">
        <f t="shared" si="2"/>
        <v>0</v>
      </c>
      <c r="L38" s="60">
        <f t="shared" si="2"/>
        <v>0</v>
      </c>
      <c r="M38" s="60">
        <f t="shared" si="2"/>
        <v>0</v>
      </c>
      <c r="N38" s="60">
        <f t="shared" si="2"/>
        <v>823.91000000000008</v>
      </c>
      <c r="O38" s="60">
        <f t="shared" si="2"/>
        <v>0</v>
      </c>
      <c r="P38" s="60">
        <f t="shared" si="2"/>
        <v>823.91000000000008</v>
      </c>
      <c r="Q38" s="60">
        <f t="shared" si="2"/>
        <v>0</v>
      </c>
      <c r="R38" s="60">
        <f t="shared" si="2"/>
        <v>0</v>
      </c>
      <c r="S38" s="60">
        <f t="shared" si="2"/>
        <v>0</v>
      </c>
      <c r="T38" s="60">
        <f t="shared" si="2"/>
        <v>0</v>
      </c>
      <c r="U38" s="60">
        <f t="shared" si="2"/>
        <v>0</v>
      </c>
      <c r="V38" s="60">
        <f t="shared" si="2"/>
        <v>0</v>
      </c>
      <c r="W38" s="60">
        <f t="shared" si="2"/>
        <v>0</v>
      </c>
      <c r="X38" s="60">
        <f t="shared" si="2"/>
        <v>0</v>
      </c>
      <c r="Y38" s="13"/>
      <c r="Z38" s="13"/>
      <c r="AA38" s="13"/>
    </row>
    <row r="39" spans="1:27" ht="15" customHeight="1" x14ac:dyDescent="0.2">
      <c r="A39" s="45" t="s">
        <v>61</v>
      </c>
      <c r="B39" s="20"/>
      <c r="C39" s="112" t="s">
        <v>22</v>
      </c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4"/>
    </row>
    <row r="40" spans="1:27" x14ac:dyDescent="0.2">
      <c r="A40" s="21"/>
      <c r="B40" s="44"/>
      <c r="C40" s="56"/>
      <c r="D40" s="56"/>
      <c r="E40" s="57"/>
      <c r="F40" s="42"/>
      <c r="G40" s="42"/>
      <c r="H40" s="42"/>
      <c r="I40" s="42"/>
      <c r="J40" s="42"/>
      <c r="K40" s="42"/>
      <c r="L40" s="57"/>
      <c r="M40" s="57"/>
      <c r="N40" s="16"/>
      <c r="O40" s="16"/>
      <c r="P40" s="16"/>
      <c r="Q40" s="56"/>
      <c r="R40" s="56"/>
      <c r="S40" s="56"/>
      <c r="T40" s="56"/>
      <c r="U40" s="56"/>
      <c r="V40" s="56"/>
      <c r="W40" s="56"/>
      <c r="X40" s="56"/>
      <c r="Y40" s="13"/>
      <c r="Z40" s="13"/>
      <c r="AA40" s="13"/>
    </row>
    <row r="41" spans="1:27" ht="14.25" customHeight="1" x14ac:dyDescent="0.2">
      <c r="A41" s="99" t="s">
        <v>62</v>
      </c>
      <c r="B41" s="103"/>
      <c r="C41" s="103"/>
      <c r="D41" s="3"/>
      <c r="E41" s="57"/>
      <c r="F41" s="57"/>
      <c r="G41" s="57"/>
      <c r="H41" s="57"/>
      <c r="I41" s="57"/>
      <c r="J41" s="57"/>
      <c r="K41" s="57"/>
      <c r="L41" s="57"/>
      <c r="M41" s="57"/>
      <c r="N41" s="3"/>
      <c r="O41" s="3"/>
      <c r="P41" s="3"/>
      <c r="Q41" s="57"/>
      <c r="R41" s="57"/>
      <c r="S41" s="57"/>
      <c r="T41" s="57"/>
      <c r="U41" s="57"/>
      <c r="V41" s="57"/>
      <c r="W41" s="56"/>
      <c r="X41" s="56"/>
      <c r="Y41" s="11"/>
      <c r="Z41" s="11"/>
      <c r="AA41" s="11"/>
    </row>
    <row r="42" spans="1:27" ht="21" hidden="1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1"/>
      <c r="Z42" s="11"/>
      <c r="AA42" s="11"/>
    </row>
    <row r="43" spans="1:27" x14ac:dyDescent="0.2">
      <c r="A43" s="21" t="s">
        <v>63</v>
      </c>
      <c r="B43" s="44"/>
      <c r="C43" s="100" t="s">
        <v>25</v>
      </c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2"/>
    </row>
    <row r="44" spans="1:27" ht="79.5" customHeight="1" x14ac:dyDescent="0.2">
      <c r="A44" s="63" t="s">
        <v>108</v>
      </c>
      <c r="B44" s="84" t="s">
        <v>109</v>
      </c>
      <c r="C44" s="65" t="s">
        <v>110</v>
      </c>
      <c r="D44" s="71">
        <v>188.33</v>
      </c>
      <c r="E44" s="71">
        <v>188.33</v>
      </c>
      <c r="F44" s="42"/>
      <c r="G44" s="42"/>
      <c r="H44" s="42"/>
      <c r="I44" s="42"/>
      <c r="J44" s="42"/>
      <c r="K44" s="42"/>
      <c r="L44" s="57"/>
      <c r="M44" s="57"/>
      <c r="N44" s="42"/>
      <c r="O44" s="71">
        <v>188.33</v>
      </c>
      <c r="P44" s="60"/>
      <c r="Q44" s="91">
        <v>188.33</v>
      </c>
      <c r="R44" s="60"/>
      <c r="S44" s="60"/>
      <c r="T44" s="60"/>
      <c r="U44" s="60"/>
      <c r="V44" s="60"/>
      <c r="W44" s="60"/>
      <c r="X44" s="60"/>
      <c r="Y44" s="13"/>
      <c r="Z44" s="13"/>
      <c r="AA44" s="13"/>
    </row>
    <row r="45" spans="1:27" ht="96" customHeight="1" x14ac:dyDescent="0.2">
      <c r="A45" s="63" t="s">
        <v>111</v>
      </c>
      <c r="B45" s="72" t="s">
        <v>112</v>
      </c>
      <c r="C45" s="73" t="s">
        <v>113</v>
      </c>
      <c r="D45" s="58">
        <v>99.54</v>
      </c>
      <c r="E45" s="58">
        <v>99.54</v>
      </c>
      <c r="F45" s="42"/>
      <c r="G45" s="42"/>
      <c r="H45" s="42"/>
      <c r="I45" s="42"/>
      <c r="J45" s="42"/>
      <c r="K45" s="42"/>
      <c r="L45" s="60"/>
      <c r="M45" s="60"/>
      <c r="N45" s="58">
        <v>99.54</v>
      </c>
      <c r="O45" s="42"/>
      <c r="P45" s="60">
        <v>99.54</v>
      </c>
      <c r="Q45" s="60"/>
      <c r="R45" s="60"/>
      <c r="S45" s="60"/>
      <c r="T45" s="60"/>
      <c r="U45" s="60"/>
      <c r="V45" s="60"/>
      <c r="W45" s="60"/>
      <c r="X45" s="60">
        <v>1126.72</v>
      </c>
      <c r="Y45" s="13"/>
      <c r="Z45" s="13"/>
      <c r="AA45" s="13"/>
    </row>
    <row r="46" spans="1:27" ht="114" customHeight="1" x14ac:dyDescent="0.2">
      <c r="A46" s="63" t="s">
        <v>114</v>
      </c>
      <c r="B46" s="70" t="s">
        <v>115</v>
      </c>
      <c r="C46" s="73" t="s">
        <v>116</v>
      </c>
      <c r="D46" s="58">
        <v>374.46</v>
      </c>
      <c r="E46" s="58">
        <v>374.46</v>
      </c>
      <c r="F46" s="42"/>
      <c r="G46" s="42"/>
      <c r="H46" s="42"/>
      <c r="I46" s="42"/>
      <c r="J46" s="42"/>
      <c r="K46" s="42"/>
      <c r="L46" s="60"/>
      <c r="M46" s="60"/>
      <c r="N46" s="58">
        <v>374.46</v>
      </c>
      <c r="O46" s="42"/>
      <c r="P46" s="68">
        <v>112.34</v>
      </c>
      <c r="Q46" s="58">
        <v>261.66000000000003</v>
      </c>
      <c r="R46" s="60"/>
      <c r="S46" s="60"/>
      <c r="T46" s="60"/>
      <c r="U46" s="60"/>
      <c r="V46" s="60"/>
      <c r="W46" s="60"/>
      <c r="X46" s="60"/>
      <c r="Y46" s="13"/>
      <c r="Z46" s="13"/>
      <c r="AA46" s="13"/>
    </row>
    <row r="47" spans="1:27" ht="154.5" customHeight="1" x14ac:dyDescent="0.2">
      <c r="A47" s="63" t="s">
        <v>117</v>
      </c>
      <c r="B47" s="74" t="s">
        <v>118</v>
      </c>
      <c r="C47" s="67" t="s">
        <v>119</v>
      </c>
      <c r="D47" s="58">
        <v>132.72</v>
      </c>
      <c r="E47" s="58">
        <v>132.72</v>
      </c>
      <c r="F47" s="42"/>
      <c r="G47" s="42"/>
      <c r="H47" s="42"/>
      <c r="I47" s="42"/>
      <c r="J47" s="42"/>
      <c r="K47" s="42"/>
      <c r="L47" s="60"/>
      <c r="M47" s="60"/>
      <c r="N47" s="42"/>
      <c r="O47" s="58">
        <v>132.72</v>
      </c>
      <c r="P47" s="60"/>
      <c r="Q47" s="60"/>
      <c r="R47" s="58">
        <v>132.72</v>
      </c>
      <c r="S47" s="60"/>
      <c r="T47" s="60"/>
      <c r="U47" s="60"/>
      <c r="V47" s="60"/>
      <c r="W47" s="60"/>
      <c r="X47" s="60"/>
      <c r="Y47" s="13"/>
      <c r="Z47" s="13"/>
      <c r="AA47" s="13"/>
    </row>
    <row r="48" spans="1:27" ht="60" x14ac:dyDescent="0.2">
      <c r="A48" s="63" t="s">
        <v>120</v>
      </c>
      <c r="B48" s="70" t="s">
        <v>121</v>
      </c>
      <c r="C48" s="69" t="s">
        <v>122</v>
      </c>
      <c r="D48" s="58">
        <v>34.6</v>
      </c>
      <c r="E48" s="58">
        <v>34.6</v>
      </c>
      <c r="F48" s="42"/>
      <c r="G48" s="42"/>
      <c r="H48" s="42"/>
      <c r="I48" s="42"/>
      <c r="J48" s="42"/>
      <c r="K48" s="42"/>
      <c r="L48" s="60"/>
      <c r="M48" s="60"/>
      <c r="N48" s="58">
        <v>34.6</v>
      </c>
      <c r="O48" s="42"/>
      <c r="P48" s="58">
        <v>34.6</v>
      </c>
      <c r="Q48" s="60"/>
      <c r="R48" s="59"/>
      <c r="S48" s="59"/>
      <c r="T48" s="59"/>
      <c r="U48" s="59"/>
      <c r="V48" s="59"/>
      <c r="W48" s="59"/>
      <c r="X48" s="59"/>
      <c r="Y48" s="13"/>
      <c r="Z48" s="13"/>
      <c r="AA48" s="13"/>
    </row>
    <row r="49" spans="1:27" ht="15.75" customHeight="1" x14ac:dyDescent="0.2">
      <c r="A49" s="99" t="s">
        <v>64</v>
      </c>
      <c r="B49" s="99"/>
      <c r="C49" s="99"/>
      <c r="D49" s="86">
        <f>SUM(D44:D48)</f>
        <v>829.65</v>
      </c>
      <c r="E49" s="86">
        <f>SUM(E44:E48)</f>
        <v>829.65</v>
      </c>
      <c r="F49" s="86">
        <f t="shared" ref="F49:X49" si="3">SUM(F44:F48)</f>
        <v>0</v>
      </c>
      <c r="G49" s="86">
        <f t="shared" si="3"/>
        <v>0</v>
      </c>
      <c r="H49" s="86">
        <f t="shared" si="3"/>
        <v>0</v>
      </c>
      <c r="I49" s="86">
        <f t="shared" si="3"/>
        <v>0</v>
      </c>
      <c r="J49" s="86">
        <f t="shared" si="3"/>
        <v>0</v>
      </c>
      <c r="K49" s="86">
        <f t="shared" si="3"/>
        <v>0</v>
      </c>
      <c r="L49" s="86">
        <f t="shared" si="3"/>
        <v>0</v>
      </c>
      <c r="M49" s="86">
        <f t="shared" si="3"/>
        <v>0</v>
      </c>
      <c r="N49" s="86">
        <f t="shared" si="3"/>
        <v>508.6</v>
      </c>
      <c r="O49" s="86">
        <f t="shared" si="3"/>
        <v>321.05</v>
      </c>
      <c r="P49" s="86">
        <f t="shared" si="3"/>
        <v>246.48</v>
      </c>
      <c r="Q49" s="86">
        <f t="shared" si="3"/>
        <v>449.99</v>
      </c>
      <c r="R49" s="86">
        <f t="shared" si="3"/>
        <v>132.72</v>
      </c>
      <c r="S49" s="86">
        <f t="shared" si="3"/>
        <v>0</v>
      </c>
      <c r="T49" s="86">
        <f t="shared" si="3"/>
        <v>0</v>
      </c>
      <c r="U49" s="86">
        <f t="shared" si="3"/>
        <v>0</v>
      </c>
      <c r="V49" s="86">
        <f t="shared" si="3"/>
        <v>0</v>
      </c>
      <c r="W49" s="86">
        <f t="shared" si="3"/>
        <v>0</v>
      </c>
      <c r="X49" s="86">
        <f t="shared" si="3"/>
        <v>1126.72</v>
      </c>
      <c r="Y49" s="11"/>
      <c r="Z49" s="11"/>
      <c r="AA49" s="11"/>
    </row>
    <row r="50" spans="1:27" x14ac:dyDescent="0.2">
      <c r="A50" s="99" t="s">
        <v>31</v>
      </c>
      <c r="B50" s="99"/>
      <c r="C50" s="99"/>
      <c r="D50" s="87">
        <f>SUM(D49,D41,D38,D34,D31,D28,D25,D22)</f>
        <v>5794.25</v>
      </c>
      <c r="E50" s="87">
        <f>SUM(E49,E41,E38,E34,E31,E28,E25,E22)</f>
        <v>5794.25</v>
      </c>
      <c r="F50" s="87">
        <f t="shared" ref="F50:X50" si="4">SUM(F49,F41,F38,F34,F31,F28,F25,F22)</f>
        <v>0</v>
      </c>
      <c r="G50" s="87">
        <f t="shared" si="4"/>
        <v>0</v>
      </c>
      <c r="H50" s="87">
        <f t="shared" si="4"/>
        <v>0</v>
      </c>
      <c r="I50" s="87">
        <f t="shared" si="4"/>
        <v>0</v>
      </c>
      <c r="J50" s="87">
        <f t="shared" si="4"/>
        <v>0</v>
      </c>
      <c r="K50" s="87">
        <f t="shared" si="4"/>
        <v>0</v>
      </c>
      <c r="L50" s="87">
        <f t="shared" si="4"/>
        <v>0</v>
      </c>
      <c r="M50" s="87">
        <f t="shared" si="4"/>
        <v>0</v>
      </c>
      <c r="N50" s="87">
        <f t="shared" si="4"/>
        <v>1386.5100000000002</v>
      </c>
      <c r="O50" s="87">
        <f t="shared" si="4"/>
        <v>4407.74</v>
      </c>
      <c r="P50" s="87">
        <f t="shared" si="4"/>
        <v>1124.3900000000001</v>
      </c>
      <c r="Q50" s="87">
        <f t="shared" si="4"/>
        <v>1674.99</v>
      </c>
      <c r="R50" s="87">
        <f t="shared" si="4"/>
        <v>1232.72</v>
      </c>
      <c r="S50" s="87">
        <f t="shared" si="4"/>
        <v>1761.69</v>
      </c>
      <c r="T50" s="87">
        <f t="shared" si="4"/>
        <v>0</v>
      </c>
      <c r="U50" s="87">
        <f t="shared" si="4"/>
        <v>0</v>
      </c>
      <c r="V50" s="96">
        <f t="shared" si="4"/>
        <v>686380</v>
      </c>
      <c r="W50" s="87">
        <f t="shared" si="4"/>
        <v>0</v>
      </c>
      <c r="X50" s="87">
        <f t="shared" si="4"/>
        <v>2997.5</v>
      </c>
      <c r="Y50" s="13"/>
      <c r="Z50" s="13"/>
      <c r="AA50" s="13"/>
    </row>
    <row r="51" spans="1:27" ht="16.149999999999999" customHeight="1" x14ac:dyDescent="0.2">
      <c r="A51" s="47" t="s">
        <v>26</v>
      </c>
      <c r="B51" s="48"/>
      <c r="C51" s="107" t="s">
        <v>8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9"/>
      <c r="Y51" s="13"/>
      <c r="Z51" s="13"/>
      <c r="AA51" s="13"/>
    </row>
    <row r="52" spans="1:27" ht="16.899999999999999" customHeight="1" x14ac:dyDescent="0.2">
      <c r="A52" s="107" t="s">
        <v>54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9"/>
      <c r="Y52" s="11"/>
      <c r="Z52" s="11"/>
      <c r="AA52" s="11"/>
    </row>
    <row r="53" spans="1:27" ht="17.25" customHeight="1" x14ac:dyDescent="0.2">
      <c r="A53" s="21" t="s">
        <v>55</v>
      </c>
      <c r="B53" s="43"/>
      <c r="C53" s="112" t="s">
        <v>30</v>
      </c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4"/>
      <c r="Y53" s="11"/>
      <c r="Z53" s="11"/>
      <c r="AA53" s="11"/>
    </row>
    <row r="54" spans="1:27" x14ac:dyDescent="0.2">
      <c r="A54" s="142" t="s">
        <v>57</v>
      </c>
      <c r="B54" s="142"/>
      <c r="C54" s="142"/>
      <c r="D54" s="15"/>
      <c r="E54" s="15"/>
      <c r="F54" s="32"/>
      <c r="G54" s="32"/>
      <c r="H54" s="32"/>
      <c r="I54" s="32"/>
      <c r="J54" s="32"/>
      <c r="K54" s="42"/>
      <c r="L54" s="42"/>
      <c r="M54" s="42"/>
      <c r="N54" s="42"/>
      <c r="O54" s="16"/>
      <c r="P54" s="16"/>
      <c r="Q54" s="15"/>
      <c r="R54" s="15"/>
      <c r="S54" s="15"/>
      <c r="T54" s="15"/>
      <c r="U54" s="15"/>
      <c r="V54" s="15"/>
      <c r="W54" s="2"/>
      <c r="X54" s="2"/>
      <c r="Y54" s="13"/>
      <c r="Z54" s="13"/>
      <c r="AA54" s="13"/>
    </row>
    <row r="55" spans="1:27" ht="14.25" customHeight="1" x14ac:dyDescent="0.2">
      <c r="A55" s="21" t="s">
        <v>56</v>
      </c>
      <c r="B55" s="112" t="s">
        <v>20</v>
      </c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4"/>
      <c r="Y55" s="11"/>
      <c r="Z55" s="11"/>
      <c r="AA55" s="11"/>
    </row>
    <row r="56" spans="1:27" ht="15" customHeight="1" x14ac:dyDescent="0.2">
      <c r="A56" s="21"/>
      <c r="B56" s="44"/>
      <c r="C56" s="2"/>
      <c r="D56" s="2"/>
      <c r="E56" s="2"/>
      <c r="F56" s="42"/>
      <c r="G56" s="42"/>
      <c r="H56" s="42"/>
      <c r="I56" s="42"/>
      <c r="J56" s="42"/>
      <c r="K56" s="42"/>
      <c r="L56" s="2"/>
      <c r="M56" s="2"/>
      <c r="N56" s="3"/>
      <c r="O56" s="3"/>
      <c r="P56" s="3"/>
      <c r="Q56" s="2"/>
      <c r="R56" s="2"/>
      <c r="S56" s="2"/>
      <c r="T56" s="9"/>
      <c r="U56" s="9"/>
      <c r="V56" s="9"/>
      <c r="W56" s="2"/>
      <c r="X56" s="2"/>
      <c r="Y56" s="11"/>
      <c r="Z56" s="11"/>
      <c r="AA56" s="11"/>
    </row>
    <row r="57" spans="1:27" x14ac:dyDescent="0.2">
      <c r="A57" s="107" t="s">
        <v>58</v>
      </c>
      <c r="B57" s="108"/>
      <c r="C57" s="109"/>
      <c r="D57" s="46"/>
      <c r="E57" s="2"/>
      <c r="F57" s="2"/>
      <c r="G57" s="2"/>
      <c r="H57" s="2"/>
      <c r="I57" s="2"/>
      <c r="J57" s="2"/>
      <c r="K57" s="2"/>
      <c r="L57" s="2"/>
      <c r="M57" s="2"/>
      <c r="N57" s="3"/>
      <c r="O57" s="3"/>
      <c r="P57" s="3"/>
      <c r="Q57" s="2"/>
      <c r="R57" s="2"/>
      <c r="S57" s="2"/>
      <c r="T57" s="15"/>
      <c r="U57" s="15"/>
      <c r="V57" s="15"/>
      <c r="W57" s="15"/>
      <c r="X57" s="15"/>
    </row>
    <row r="58" spans="1:27" x14ac:dyDescent="0.2">
      <c r="A58" s="53" t="s">
        <v>65</v>
      </c>
      <c r="B58" s="100" t="s">
        <v>87</v>
      </c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2"/>
    </row>
    <row r="59" spans="1:27" ht="11.25" customHeight="1" x14ac:dyDescent="0.2">
      <c r="A59" s="21"/>
      <c r="B59" s="44"/>
      <c r="C59" s="2"/>
      <c r="D59" s="2"/>
      <c r="E59" s="2"/>
      <c r="F59" s="42"/>
      <c r="G59" s="42"/>
      <c r="H59" s="42"/>
      <c r="I59" s="42"/>
      <c r="J59" s="42"/>
      <c r="K59" s="42"/>
      <c r="L59" s="2"/>
      <c r="M59" s="2"/>
      <c r="N59" s="3"/>
      <c r="O59" s="3"/>
      <c r="P59" s="3"/>
      <c r="Q59" s="2"/>
      <c r="R59" s="2"/>
      <c r="S59" s="2"/>
      <c r="T59" s="15"/>
      <c r="U59" s="15"/>
      <c r="V59" s="15"/>
      <c r="W59" s="19"/>
      <c r="X59" s="19"/>
    </row>
    <row r="60" spans="1:27" ht="10.5" customHeight="1" x14ac:dyDescent="0.2">
      <c r="A60" s="99" t="s">
        <v>66</v>
      </c>
      <c r="B60" s="99"/>
      <c r="C60" s="99"/>
      <c r="D60" s="3"/>
      <c r="E60" s="2"/>
      <c r="F60" s="2"/>
      <c r="G60" s="2"/>
      <c r="H60" s="2"/>
      <c r="I60" s="2"/>
      <c r="J60" s="2"/>
      <c r="K60" s="2"/>
      <c r="L60" s="2"/>
      <c r="M60" s="2"/>
      <c r="N60" s="3"/>
      <c r="O60" s="3"/>
      <c r="P60" s="3"/>
      <c r="Q60" s="2"/>
      <c r="R60" s="2"/>
      <c r="S60" s="2"/>
      <c r="T60" s="15"/>
      <c r="U60" s="15"/>
      <c r="V60" s="15"/>
      <c r="W60" s="19"/>
      <c r="X60" s="19"/>
    </row>
    <row r="61" spans="1:27" ht="17.25" customHeight="1" x14ac:dyDescent="0.2">
      <c r="A61" s="45" t="s">
        <v>59</v>
      </c>
      <c r="B61" s="136" t="s">
        <v>24</v>
      </c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8"/>
      <c r="Y61" s="11"/>
      <c r="Z61" s="11"/>
      <c r="AA61" s="11"/>
    </row>
    <row r="62" spans="1:27" ht="121.5" customHeight="1" x14ac:dyDescent="0.2">
      <c r="A62" s="63" t="s">
        <v>123</v>
      </c>
      <c r="B62" s="75" t="s">
        <v>124</v>
      </c>
      <c r="C62" s="76" t="s">
        <v>125</v>
      </c>
      <c r="D62" s="77">
        <v>1375</v>
      </c>
      <c r="E62" s="77">
        <v>1375</v>
      </c>
      <c r="F62" s="42"/>
      <c r="G62" s="42"/>
      <c r="H62" s="42"/>
      <c r="I62" s="42"/>
      <c r="J62" s="42"/>
      <c r="K62" s="42"/>
      <c r="L62" s="2"/>
      <c r="M62" s="2"/>
      <c r="N62" s="77">
        <v>1375</v>
      </c>
      <c r="O62" s="54"/>
      <c r="P62" s="54"/>
      <c r="Q62" s="54"/>
      <c r="R62" s="93">
        <v>430</v>
      </c>
      <c r="S62" s="93">
        <v>945</v>
      </c>
      <c r="T62" s="54"/>
      <c r="U62" s="54"/>
      <c r="V62" s="54"/>
      <c r="W62" s="54"/>
      <c r="X62" s="69">
        <v>36.700000000000003</v>
      </c>
      <c r="Y62" s="11"/>
      <c r="Z62" s="11"/>
      <c r="AA62" s="11"/>
    </row>
    <row r="63" spans="1:27" x14ac:dyDescent="0.2">
      <c r="A63" s="107" t="s">
        <v>67</v>
      </c>
      <c r="B63" s="108"/>
      <c r="C63" s="109"/>
      <c r="D63" s="88">
        <f>SUM(D62)</f>
        <v>1375</v>
      </c>
      <c r="E63" s="88">
        <f>SUM(E62)</f>
        <v>1375</v>
      </c>
      <c r="F63" s="88">
        <f t="shared" ref="F63:X63" si="5">SUM(F62)</f>
        <v>0</v>
      </c>
      <c r="G63" s="88">
        <f t="shared" si="5"/>
        <v>0</v>
      </c>
      <c r="H63" s="88">
        <f t="shared" si="5"/>
        <v>0</v>
      </c>
      <c r="I63" s="88">
        <f t="shared" si="5"/>
        <v>0</v>
      </c>
      <c r="J63" s="88">
        <f t="shared" si="5"/>
        <v>0</v>
      </c>
      <c r="K63" s="88">
        <f t="shared" si="5"/>
        <v>0</v>
      </c>
      <c r="L63" s="88">
        <f t="shared" si="5"/>
        <v>0</v>
      </c>
      <c r="M63" s="88">
        <f t="shared" si="5"/>
        <v>0</v>
      </c>
      <c r="N63" s="88">
        <f t="shared" si="5"/>
        <v>1375</v>
      </c>
      <c r="O63" s="88">
        <f t="shared" si="5"/>
        <v>0</v>
      </c>
      <c r="P63" s="88">
        <f t="shared" si="5"/>
        <v>0</v>
      </c>
      <c r="Q63" s="88">
        <f t="shared" si="5"/>
        <v>0</v>
      </c>
      <c r="R63" s="88">
        <f t="shared" si="5"/>
        <v>430</v>
      </c>
      <c r="S63" s="88">
        <f t="shared" si="5"/>
        <v>945</v>
      </c>
      <c r="T63" s="88">
        <f t="shared" si="5"/>
        <v>0</v>
      </c>
      <c r="U63" s="88">
        <f t="shared" si="5"/>
        <v>0</v>
      </c>
      <c r="V63" s="88">
        <f t="shared" si="5"/>
        <v>0</v>
      </c>
      <c r="W63" s="88">
        <f t="shared" si="5"/>
        <v>0</v>
      </c>
      <c r="X63" s="88">
        <f t="shared" si="5"/>
        <v>36.700000000000003</v>
      </c>
    </row>
    <row r="64" spans="1:27" x14ac:dyDescent="0.2">
      <c r="A64" s="49" t="s">
        <v>68</v>
      </c>
      <c r="B64" s="100" t="s">
        <v>22</v>
      </c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2"/>
    </row>
    <row r="65" spans="1:24" ht="176.25" customHeight="1" x14ac:dyDescent="0.2">
      <c r="A65" s="63" t="s">
        <v>126</v>
      </c>
      <c r="B65" s="79" t="s">
        <v>127</v>
      </c>
      <c r="C65" s="62" t="s">
        <v>128</v>
      </c>
      <c r="D65" s="58">
        <v>1367.39</v>
      </c>
      <c r="E65" s="58">
        <v>1367.39</v>
      </c>
      <c r="F65" s="42"/>
      <c r="G65" s="42"/>
      <c r="H65" s="42"/>
      <c r="I65" s="42"/>
      <c r="J65" s="42"/>
      <c r="K65" s="42"/>
      <c r="L65" s="2"/>
      <c r="M65" s="2"/>
      <c r="N65" s="16"/>
      <c r="O65" s="58">
        <v>1367.39</v>
      </c>
      <c r="P65" s="16"/>
      <c r="Q65" s="58">
        <v>500</v>
      </c>
      <c r="R65" s="58">
        <v>300</v>
      </c>
      <c r="S65" s="58">
        <v>567.39</v>
      </c>
      <c r="T65" s="2"/>
      <c r="U65" s="2"/>
      <c r="V65" s="2"/>
      <c r="W65" s="15"/>
      <c r="X65" s="15"/>
    </row>
    <row r="66" spans="1:24" ht="174" customHeight="1" x14ac:dyDescent="0.2">
      <c r="A66" s="63" t="s">
        <v>129</v>
      </c>
      <c r="B66" s="79" t="s">
        <v>130</v>
      </c>
      <c r="C66" s="61" t="s">
        <v>131</v>
      </c>
      <c r="D66" s="71">
        <v>2404.0700000000002</v>
      </c>
      <c r="E66" s="71">
        <v>2404.0700000000002</v>
      </c>
      <c r="F66" s="42"/>
      <c r="G66" s="42"/>
      <c r="H66" s="42"/>
      <c r="I66" s="42"/>
      <c r="J66" s="42"/>
      <c r="K66" s="42"/>
      <c r="L66" s="60"/>
      <c r="M66" s="60"/>
      <c r="N66" s="16"/>
      <c r="O66" s="71">
        <v>2404.0700000000002</v>
      </c>
      <c r="P66" s="16"/>
      <c r="Q66" s="58">
        <v>730</v>
      </c>
      <c r="R66" s="58">
        <v>500</v>
      </c>
      <c r="S66" s="58">
        <v>1174.07</v>
      </c>
      <c r="T66" s="60"/>
      <c r="U66" s="60"/>
      <c r="V66" s="60"/>
      <c r="W66" s="78"/>
      <c r="X66" s="78"/>
    </row>
    <row r="67" spans="1:24" ht="16.5" customHeight="1" x14ac:dyDescent="0.2">
      <c r="A67" s="107" t="s">
        <v>69</v>
      </c>
      <c r="B67" s="108"/>
      <c r="C67" s="109"/>
      <c r="D67" s="46">
        <f>SUM(D65:D66)</f>
        <v>3771.46</v>
      </c>
      <c r="E67" s="46">
        <f>SUM(E65:E66)</f>
        <v>3771.46</v>
      </c>
      <c r="F67" s="46">
        <f t="shared" ref="F67:X67" si="6">SUM(F65:F66)</f>
        <v>0</v>
      </c>
      <c r="G67" s="46">
        <f t="shared" si="6"/>
        <v>0</v>
      </c>
      <c r="H67" s="46">
        <f t="shared" si="6"/>
        <v>0</v>
      </c>
      <c r="I67" s="46">
        <f t="shared" si="6"/>
        <v>0</v>
      </c>
      <c r="J67" s="46">
        <f t="shared" si="6"/>
        <v>0</v>
      </c>
      <c r="K67" s="46">
        <f t="shared" si="6"/>
        <v>0</v>
      </c>
      <c r="L67" s="46">
        <f t="shared" si="6"/>
        <v>0</v>
      </c>
      <c r="M67" s="46">
        <f t="shared" si="6"/>
        <v>0</v>
      </c>
      <c r="N67" s="46">
        <f t="shared" si="6"/>
        <v>0</v>
      </c>
      <c r="O67" s="46">
        <f t="shared" si="6"/>
        <v>3771.46</v>
      </c>
      <c r="P67" s="46">
        <f t="shared" si="6"/>
        <v>0</v>
      </c>
      <c r="Q67" s="46">
        <f t="shared" si="6"/>
        <v>1230</v>
      </c>
      <c r="R67" s="46">
        <f t="shared" si="6"/>
        <v>800</v>
      </c>
      <c r="S67" s="46">
        <f t="shared" si="6"/>
        <v>1741.46</v>
      </c>
      <c r="T67" s="46">
        <f t="shared" si="6"/>
        <v>0</v>
      </c>
      <c r="U67" s="46">
        <f t="shared" si="6"/>
        <v>0</v>
      </c>
      <c r="V67" s="46">
        <f t="shared" si="6"/>
        <v>0</v>
      </c>
      <c r="W67" s="46">
        <f t="shared" si="6"/>
        <v>0</v>
      </c>
      <c r="X67" s="46">
        <f t="shared" si="6"/>
        <v>0</v>
      </c>
    </row>
    <row r="68" spans="1:24" ht="0.75" hidden="1" customHeight="1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</row>
    <row r="69" spans="1:24" ht="15" customHeight="1" x14ac:dyDescent="0.2">
      <c r="A69" s="20" t="s">
        <v>70</v>
      </c>
      <c r="B69" s="100" t="s">
        <v>25</v>
      </c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2"/>
    </row>
    <row r="70" spans="1:24" ht="201" customHeight="1" x14ac:dyDescent="0.2">
      <c r="A70" s="81" t="s">
        <v>132</v>
      </c>
      <c r="B70" s="82" t="s">
        <v>133</v>
      </c>
      <c r="C70" s="58" t="s">
        <v>119</v>
      </c>
      <c r="D70" s="58">
        <v>91.06</v>
      </c>
      <c r="E70" s="58">
        <v>91.06</v>
      </c>
      <c r="F70" s="42"/>
      <c r="G70" s="42"/>
      <c r="H70" s="42"/>
      <c r="I70" s="42"/>
      <c r="J70" s="42"/>
      <c r="K70" s="42"/>
      <c r="L70" s="2"/>
      <c r="M70" s="2"/>
      <c r="N70" s="52"/>
      <c r="O70" s="58">
        <v>91.06</v>
      </c>
      <c r="P70" s="94">
        <v>91.06</v>
      </c>
      <c r="Q70" s="52"/>
      <c r="R70" s="52"/>
      <c r="S70" s="52"/>
      <c r="T70" s="52"/>
      <c r="U70" s="52"/>
      <c r="V70" s="52"/>
      <c r="W70" s="52"/>
      <c r="X70" s="52"/>
    </row>
    <row r="71" spans="1:24" ht="213.75" customHeight="1" x14ac:dyDescent="0.2">
      <c r="A71" s="81" t="s">
        <v>134</v>
      </c>
      <c r="B71" s="82" t="s">
        <v>135</v>
      </c>
      <c r="C71" s="58" t="s">
        <v>119</v>
      </c>
      <c r="D71" s="58">
        <v>28.63</v>
      </c>
      <c r="E71" s="58">
        <v>28.63</v>
      </c>
      <c r="F71" s="80"/>
      <c r="G71" s="80"/>
      <c r="H71" s="80"/>
      <c r="I71" s="80"/>
      <c r="J71" s="80"/>
      <c r="K71" s="80"/>
      <c r="L71" s="50"/>
      <c r="M71" s="50"/>
      <c r="N71" s="52"/>
      <c r="O71" s="58">
        <v>28.63</v>
      </c>
      <c r="P71" s="52"/>
      <c r="Q71" s="52"/>
      <c r="R71" s="94">
        <v>28.63</v>
      </c>
      <c r="S71" s="52"/>
      <c r="T71" s="52"/>
      <c r="U71" s="52"/>
      <c r="V71" s="52"/>
      <c r="W71" s="52"/>
      <c r="X71" s="52"/>
    </row>
    <row r="72" spans="1:24" ht="114.75" customHeight="1" x14ac:dyDescent="0.2">
      <c r="A72" s="81" t="s">
        <v>136</v>
      </c>
      <c r="B72" s="82" t="s">
        <v>137</v>
      </c>
      <c r="C72" s="58" t="s">
        <v>138</v>
      </c>
      <c r="D72" s="58">
        <v>616.88</v>
      </c>
      <c r="E72" s="58">
        <v>616.88</v>
      </c>
      <c r="F72" s="80"/>
      <c r="G72" s="80"/>
      <c r="H72" s="80"/>
      <c r="I72" s="80"/>
      <c r="J72" s="80"/>
      <c r="K72" s="80"/>
      <c r="L72" s="50"/>
      <c r="M72" s="50"/>
      <c r="N72" s="58">
        <v>616.88</v>
      </c>
      <c r="O72" s="52"/>
      <c r="P72" s="94">
        <v>616.88</v>
      </c>
      <c r="Q72" s="52"/>
      <c r="R72" s="52"/>
      <c r="S72" s="52"/>
      <c r="T72" s="52"/>
      <c r="U72" s="52"/>
      <c r="V72" s="52"/>
      <c r="W72" s="52"/>
      <c r="X72" s="52"/>
    </row>
    <row r="73" spans="1:24" ht="67.5" customHeight="1" x14ac:dyDescent="0.2">
      <c r="A73" s="81" t="s">
        <v>139</v>
      </c>
      <c r="B73" s="83" t="s">
        <v>121</v>
      </c>
      <c r="C73" s="58" t="s">
        <v>140</v>
      </c>
      <c r="D73" s="58">
        <v>68.12</v>
      </c>
      <c r="E73" s="58">
        <v>68.12</v>
      </c>
      <c r="F73" s="80"/>
      <c r="G73" s="80"/>
      <c r="H73" s="80"/>
      <c r="I73" s="80"/>
      <c r="J73" s="80"/>
      <c r="K73" s="80"/>
      <c r="L73" s="50"/>
      <c r="M73" s="50"/>
      <c r="N73" s="58">
        <v>68.12</v>
      </c>
      <c r="O73" s="52"/>
      <c r="P73" s="95">
        <v>68.12</v>
      </c>
      <c r="Q73" s="52"/>
      <c r="R73" s="52"/>
      <c r="S73" s="52"/>
      <c r="T73" s="52"/>
      <c r="U73" s="52"/>
      <c r="V73" s="52"/>
      <c r="W73" s="52"/>
      <c r="X73" s="52"/>
    </row>
    <row r="74" spans="1:24" ht="15" customHeight="1" x14ac:dyDescent="0.2">
      <c r="A74" s="107" t="s">
        <v>71</v>
      </c>
      <c r="B74" s="108"/>
      <c r="C74" s="109"/>
      <c r="D74" s="51">
        <f>SUM(D70:D73)</f>
        <v>804.68999999999994</v>
      </c>
      <c r="E74" s="51">
        <f>SUM(E70:E73)</f>
        <v>804.68999999999994</v>
      </c>
      <c r="F74" s="51">
        <f t="shared" ref="F74:X74" si="7">SUM(F70:F73)</f>
        <v>0</v>
      </c>
      <c r="G74" s="51">
        <f t="shared" si="7"/>
        <v>0</v>
      </c>
      <c r="H74" s="51">
        <f t="shared" si="7"/>
        <v>0</v>
      </c>
      <c r="I74" s="51">
        <f t="shared" si="7"/>
        <v>0</v>
      </c>
      <c r="J74" s="51">
        <f t="shared" si="7"/>
        <v>0</v>
      </c>
      <c r="K74" s="51">
        <f t="shared" si="7"/>
        <v>0</v>
      </c>
      <c r="L74" s="51">
        <f t="shared" si="7"/>
        <v>0</v>
      </c>
      <c r="M74" s="51">
        <f t="shared" si="7"/>
        <v>0</v>
      </c>
      <c r="N74" s="51">
        <f t="shared" si="7"/>
        <v>685</v>
      </c>
      <c r="O74" s="51">
        <f t="shared" si="7"/>
        <v>119.69</v>
      </c>
      <c r="P74" s="51">
        <f t="shared" si="7"/>
        <v>776.06000000000006</v>
      </c>
      <c r="Q74" s="51">
        <f t="shared" si="7"/>
        <v>0</v>
      </c>
      <c r="R74" s="51">
        <f t="shared" si="7"/>
        <v>28.63</v>
      </c>
      <c r="S74" s="51">
        <f t="shared" si="7"/>
        <v>0</v>
      </c>
      <c r="T74" s="51">
        <f t="shared" si="7"/>
        <v>0</v>
      </c>
      <c r="U74" s="51">
        <f t="shared" si="7"/>
        <v>0</v>
      </c>
      <c r="V74" s="51">
        <f t="shared" si="7"/>
        <v>0</v>
      </c>
      <c r="W74" s="51">
        <f t="shared" si="7"/>
        <v>0</v>
      </c>
      <c r="X74" s="51">
        <f t="shared" si="7"/>
        <v>0</v>
      </c>
    </row>
    <row r="75" spans="1:24" x14ac:dyDescent="0.2">
      <c r="A75" s="107" t="s">
        <v>32</v>
      </c>
      <c r="B75" s="108"/>
      <c r="C75" s="109"/>
      <c r="D75" s="87">
        <f>SUM(D74,D67,D63,D60,D57,D54)</f>
        <v>5951.15</v>
      </c>
      <c r="E75" s="87">
        <f>SUM(E74,E67,E63,E60,E57,E54)</f>
        <v>5951.15</v>
      </c>
      <c r="F75" s="87">
        <f t="shared" ref="F75:X75" si="8">SUM(F74,F67,F63,F60,F57,F54)</f>
        <v>0</v>
      </c>
      <c r="G75" s="87">
        <f t="shared" si="8"/>
        <v>0</v>
      </c>
      <c r="H75" s="87">
        <f t="shared" si="8"/>
        <v>0</v>
      </c>
      <c r="I75" s="87">
        <f t="shared" si="8"/>
        <v>0</v>
      </c>
      <c r="J75" s="87">
        <f t="shared" si="8"/>
        <v>0</v>
      </c>
      <c r="K75" s="87">
        <f t="shared" si="8"/>
        <v>0</v>
      </c>
      <c r="L75" s="87">
        <f t="shared" si="8"/>
        <v>0</v>
      </c>
      <c r="M75" s="87">
        <f t="shared" si="8"/>
        <v>0</v>
      </c>
      <c r="N75" s="87">
        <f t="shared" si="8"/>
        <v>2060</v>
      </c>
      <c r="O75" s="87">
        <f t="shared" si="8"/>
        <v>3891.15</v>
      </c>
      <c r="P75" s="87">
        <f t="shared" si="8"/>
        <v>776.06000000000006</v>
      </c>
      <c r="Q75" s="87">
        <f t="shared" si="8"/>
        <v>1230</v>
      </c>
      <c r="R75" s="87">
        <f t="shared" si="8"/>
        <v>1258.6300000000001</v>
      </c>
      <c r="S75" s="87">
        <f t="shared" si="8"/>
        <v>2686.46</v>
      </c>
      <c r="T75" s="87">
        <f t="shared" si="8"/>
        <v>0</v>
      </c>
      <c r="U75" s="87">
        <f t="shared" si="8"/>
        <v>0</v>
      </c>
      <c r="V75" s="87">
        <f t="shared" si="8"/>
        <v>0</v>
      </c>
      <c r="W75" s="87">
        <f t="shared" si="8"/>
        <v>0</v>
      </c>
      <c r="X75" s="87">
        <f t="shared" si="8"/>
        <v>36.700000000000003</v>
      </c>
    </row>
    <row r="76" spans="1:24" x14ac:dyDescent="0.2">
      <c r="A76" s="104" t="s">
        <v>88</v>
      </c>
      <c r="B76" s="105"/>
      <c r="C76" s="106"/>
      <c r="D76" s="87">
        <f>SUM(D75,D50)</f>
        <v>11745.4</v>
      </c>
      <c r="E76" s="87">
        <f>SUM(E75,E50)</f>
        <v>11745.4</v>
      </c>
      <c r="F76" s="87">
        <f t="shared" ref="F76:X76" si="9">SUM(F75,F50)</f>
        <v>0</v>
      </c>
      <c r="G76" s="87">
        <f t="shared" si="9"/>
        <v>0</v>
      </c>
      <c r="H76" s="87">
        <f t="shared" si="9"/>
        <v>0</v>
      </c>
      <c r="I76" s="87">
        <f t="shared" si="9"/>
        <v>0</v>
      </c>
      <c r="J76" s="87">
        <f t="shared" si="9"/>
        <v>0</v>
      </c>
      <c r="K76" s="87">
        <f t="shared" si="9"/>
        <v>0</v>
      </c>
      <c r="L76" s="87">
        <f t="shared" si="9"/>
        <v>0</v>
      </c>
      <c r="M76" s="87">
        <f t="shared" si="9"/>
        <v>0</v>
      </c>
      <c r="N76" s="87">
        <f t="shared" si="9"/>
        <v>3446.51</v>
      </c>
      <c r="O76" s="87">
        <f t="shared" si="9"/>
        <v>8298.89</v>
      </c>
      <c r="P76" s="87">
        <f t="shared" si="9"/>
        <v>1900.4500000000003</v>
      </c>
      <c r="Q76" s="87">
        <f t="shared" si="9"/>
        <v>2904.99</v>
      </c>
      <c r="R76" s="87">
        <f t="shared" si="9"/>
        <v>2491.3500000000004</v>
      </c>
      <c r="S76" s="87">
        <f t="shared" si="9"/>
        <v>4448.1499999999996</v>
      </c>
      <c r="T76" s="87">
        <f t="shared" si="9"/>
        <v>0</v>
      </c>
      <c r="U76" s="87">
        <f t="shared" si="9"/>
        <v>0</v>
      </c>
      <c r="V76" s="96">
        <f t="shared" si="9"/>
        <v>686380</v>
      </c>
      <c r="W76" s="87">
        <f t="shared" si="9"/>
        <v>0</v>
      </c>
      <c r="X76" s="87">
        <f t="shared" si="9"/>
        <v>3034.2</v>
      </c>
    </row>
    <row r="77" spans="1:24" x14ac:dyDescent="0.2">
      <c r="A77" s="11" t="s">
        <v>35</v>
      </c>
      <c r="B77" s="17"/>
      <c r="C77" s="17"/>
      <c r="D77" s="17"/>
      <c r="E77" s="17"/>
      <c r="F77" s="18"/>
      <c r="G77" s="18"/>
      <c r="H77" s="18"/>
      <c r="J77" s="7"/>
      <c r="K77" s="110"/>
      <c r="L77" s="110"/>
      <c r="M77" s="110"/>
      <c r="N77" s="110"/>
      <c r="O77" s="110"/>
      <c r="P77" s="7"/>
      <c r="Q77" s="7"/>
      <c r="R77" s="7"/>
      <c r="S77" s="7"/>
      <c r="T77" s="7"/>
      <c r="U77" s="7"/>
      <c r="V77" s="7"/>
      <c r="W77" s="6"/>
    </row>
    <row r="78" spans="1:24" x14ac:dyDescent="0.2">
      <c r="A78" s="12" t="s">
        <v>36</v>
      </c>
      <c r="B78" s="11"/>
      <c r="C78" s="13"/>
      <c r="D78" s="13"/>
      <c r="E78" s="13"/>
      <c r="F78" s="13"/>
      <c r="G78" s="13"/>
      <c r="H78" s="13"/>
      <c r="I78" s="13"/>
      <c r="J78" s="13"/>
    </row>
    <row r="79" spans="1:24" x14ac:dyDescent="0.2">
      <c r="A79" s="12" t="s">
        <v>37</v>
      </c>
      <c r="B79" s="12"/>
      <c r="C79" s="13"/>
      <c r="D79" s="13"/>
      <c r="E79" s="13"/>
      <c r="F79" s="13"/>
      <c r="G79" s="13"/>
      <c r="H79" s="13"/>
    </row>
    <row r="80" spans="1:24" x14ac:dyDescent="0.2">
      <c r="A80" s="139"/>
      <c r="B80" s="139"/>
      <c r="C80" s="139"/>
      <c r="D80" s="139"/>
    </row>
    <row r="81" spans="1:10" ht="24" customHeight="1" x14ac:dyDescent="0.2">
      <c r="A81" s="97" t="s">
        <v>141</v>
      </c>
      <c r="B81" s="97"/>
      <c r="C81" s="97"/>
      <c r="D81" s="97"/>
      <c r="E81" s="97"/>
      <c r="F81" s="97"/>
      <c r="G81" s="97"/>
      <c r="H81" s="97"/>
      <c r="I81" s="97"/>
      <c r="J81" s="97"/>
    </row>
    <row r="82" spans="1:10" x14ac:dyDescent="0.2">
      <c r="A82" s="111" t="s">
        <v>27</v>
      </c>
      <c r="B82" s="111"/>
      <c r="C82" s="111"/>
      <c r="E82" s="98" t="s">
        <v>38</v>
      </c>
      <c r="F82" s="98"/>
      <c r="G82" s="98"/>
      <c r="H82" s="98" t="s">
        <v>39</v>
      </c>
      <c r="I82" s="98"/>
      <c r="J82" s="98"/>
    </row>
  </sheetData>
  <mergeCells count="81">
    <mergeCell ref="B61:X61"/>
    <mergeCell ref="A63:C63"/>
    <mergeCell ref="A80:D80"/>
    <mergeCell ref="B2:E2"/>
    <mergeCell ref="B5:E5"/>
    <mergeCell ref="B4:E4"/>
    <mergeCell ref="A25:C25"/>
    <mergeCell ref="Q13:Q15"/>
    <mergeCell ref="A74:C74"/>
    <mergeCell ref="B55:X55"/>
    <mergeCell ref="A67:C67"/>
    <mergeCell ref="B64:X64"/>
    <mergeCell ref="A57:C57"/>
    <mergeCell ref="B69:X69"/>
    <mergeCell ref="A54:C54"/>
    <mergeCell ref="C17:X17"/>
    <mergeCell ref="Y12:Y15"/>
    <mergeCell ref="V12:V15"/>
    <mergeCell ref="W12:W15"/>
    <mergeCell ref="G14:G15"/>
    <mergeCell ref="M12:M15"/>
    <mergeCell ref="K12:K15"/>
    <mergeCell ref="E13:J13"/>
    <mergeCell ref="H14:H15"/>
    <mergeCell ref="X12:X15"/>
    <mergeCell ref="O13:O15"/>
    <mergeCell ref="L12:L15"/>
    <mergeCell ref="N13:N15"/>
    <mergeCell ref="T12:T15"/>
    <mergeCell ref="P13:P15"/>
    <mergeCell ref="D12:J12"/>
    <mergeCell ref="Q1:X1"/>
    <mergeCell ref="B3:E3"/>
    <mergeCell ref="N12:O12"/>
    <mergeCell ref="R13:R15"/>
    <mergeCell ref="M2:O2"/>
    <mergeCell ref="M3:P3"/>
    <mergeCell ref="P12:S12"/>
    <mergeCell ref="B12:B15"/>
    <mergeCell ref="C12:C15"/>
    <mergeCell ref="A11:X11"/>
    <mergeCell ref="D13:D15"/>
    <mergeCell ref="M4:P4"/>
    <mergeCell ref="O6:P6"/>
    <mergeCell ref="C19:X19"/>
    <mergeCell ref="A9:U9"/>
    <mergeCell ref="F14:F15"/>
    <mergeCell ref="A10:U10"/>
    <mergeCell ref="I14:J14"/>
    <mergeCell ref="A18:X18"/>
    <mergeCell ref="S13:S15"/>
    <mergeCell ref="A12:A15"/>
    <mergeCell ref="U12:U15"/>
    <mergeCell ref="E14:E15"/>
    <mergeCell ref="C39:X39"/>
    <mergeCell ref="C23:X23"/>
    <mergeCell ref="A41:C41"/>
    <mergeCell ref="A49:C49"/>
    <mergeCell ref="C53:X53"/>
    <mergeCell ref="A50:C50"/>
    <mergeCell ref="C51:X51"/>
    <mergeCell ref="A52:X52"/>
    <mergeCell ref="A38:C38"/>
    <mergeCell ref="C43:X43"/>
    <mergeCell ref="A28:C28"/>
    <mergeCell ref="A81:J81"/>
    <mergeCell ref="H82:J82"/>
    <mergeCell ref="A22:C22"/>
    <mergeCell ref="A31:C31"/>
    <mergeCell ref="C29:X29"/>
    <mergeCell ref="B32:X32"/>
    <mergeCell ref="A34:C34"/>
    <mergeCell ref="B35:X35"/>
    <mergeCell ref="A76:C76"/>
    <mergeCell ref="A75:C75"/>
    <mergeCell ref="C26:X26"/>
    <mergeCell ref="K77:O77"/>
    <mergeCell ref="B58:X58"/>
    <mergeCell ref="A60:C60"/>
    <mergeCell ref="E82:G82"/>
    <mergeCell ref="A82:C82"/>
  </mergeCells>
  <phoneticPr fontId="1" type="noConversion"/>
  <pageMargins left="1.1811023622047245" right="0.59055118110236227" top="0.59055118110236227" bottom="0.39370078740157483" header="0.43307086614173229" footer="0.51181102362204722"/>
  <pageSetup paperSize="9" scale="52" fitToHeight="4" orientation="landscape" r:id="rId1"/>
  <headerFooter differentFirst="1">
    <oddHeader>&amp;C&amp;P
&amp;R&amp;"Times New Roman,обычный"Продовження додатка 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kompvid2</cp:lastModifiedBy>
  <cp:lastPrinted>2019-12-27T09:16:17Z</cp:lastPrinted>
  <dcterms:created xsi:type="dcterms:W3CDTF">2011-09-13T12:33:42Z</dcterms:created>
  <dcterms:modified xsi:type="dcterms:W3CDTF">2020-02-06T14:02:19Z</dcterms:modified>
</cp:coreProperties>
</file>