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Варвара цебрій\№33\№33\"/>
    </mc:Choice>
  </mc:AlternateContent>
  <bookViews>
    <workbookView xWindow="0" yWindow="915" windowWidth="19065" windowHeight="8205"/>
  </bookViews>
  <sheets>
    <sheet name="3" sheetId="8" r:id="rId1"/>
  </sheets>
  <definedNames>
    <definedName name="_xlnm.Print_Titles" localSheetId="0">'3'!$18:$18</definedName>
    <definedName name="_xlnm.Print_Area" localSheetId="0">'3'!$A$1:$U$87</definedName>
  </definedNames>
  <calcPr calcId="162913"/>
</workbook>
</file>

<file path=xl/calcChain.xml><?xml version="1.0" encoding="utf-8"?>
<calcChain xmlns="http://schemas.openxmlformats.org/spreadsheetml/2006/main">
  <c r="U67" i="8" l="1"/>
  <c r="U79" i="8" s="1"/>
  <c r="E78" i="8"/>
  <c r="M50" i="8"/>
  <c r="E50" i="8"/>
  <c r="K50" i="8"/>
  <c r="M78" i="8"/>
  <c r="K78" i="8"/>
  <c r="U50" i="8"/>
  <c r="D50" i="8"/>
  <c r="D78" i="8"/>
  <c r="E67" i="8"/>
  <c r="F67" i="8"/>
  <c r="G67" i="8"/>
  <c r="H67" i="8"/>
  <c r="I67" i="8"/>
  <c r="J67" i="8"/>
  <c r="K67" i="8"/>
  <c r="L67" i="8"/>
  <c r="M67" i="8"/>
  <c r="U24" i="8"/>
  <c r="U51" i="8" s="1"/>
  <c r="U80" i="8" s="1"/>
  <c r="F78" i="8"/>
  <c r="G78" i="8"/>
  <c r="H78" i="8"/>
  <c r="I78" i="8"/>
  <c r="J78" i="8"/>
  <c r="L78" i="8"/>
  <c r="E71" i="8"/>
  <c r="F71" i="8"/>
  <c r="G71" i="8"/>
  <c r="H71" i="8"/>
  <c r="I71" i="8"/>
  <c r="J71" i="8"/>
  <c r="K71" i="8"/>
  <c r="L71" i="8"/>
  <c r="M71" i="8"/>
  <c r="D71" i="8"/>
  <c r="D67" i="8"/>
  <c r="E59" i="8"/>
  <c r="F59" i="8"/>
  <c r="G59" i="8"/>
  <c r="H59" i="8"/>
  <c r="I59" i="8"/>
  <c r="J59" i="8"/>
  <c r="K59" i="8"/>
  <c r="L59" i="8"/>
  <c r="M59" i="8"/>
  <c r="D59" i="8"/>
  <c r="F50" i="8"/>
  <c r="G50" i="8"/>
  <c r="H50" i="8"/>
  <c r="I50" i="8"/>
  <c r="J50" i="8"/>
  <c r="L50" i="8"/>
  <c r="E40" i="8"/>
  <c r="F40" i="8"/>
  <c r="G40" i="8"/>
  <c r="H40" i="8"/>
  <c r="I40" i="8"/>
  <c r="J40" i="8"/>
  <c r="K40" i="8"/>
  <c r="L40" i="8"/>
  <c r="M40" i="8"/>
  <c r="D40" i="8"/>
  <c r="E27" i="8"/>
  <c r="F27" i="8"/>
  <c r="G27" i="8"/>
  <c r="H27" i="8"/>
  <c r="I27" i="8"/>
  <c r="J27" i="8"/>
  <c r="K27" i="8"/>
  <c r="L27" i="8"/>
  <c r="M27" i="8"/>
  <c r="D27" i="8"/>
  <c r="E24" i="8"/>
  <c r="F24" i="8"/>
  <c r="G24" i="8"/>
  <c r="H24" i="8"/>
  <c r="I24" i="8"/>
  <c r="J24" i="8"/>
  <c r="K24" i="8"/>
  <c r="L24" i="8"/>
  <c r="M24" i="8"/>
  <c r="D24" i="8"/>
  <c r="J51" i="8" l="1"/>
  <c r="H51" i="8"/>
  <c r="F51" i="8"/>
  <c r="K51" i="8"/>
  <c r="I51" i="8"/>
  <c r="G51" i="8"/>
  <c r="L51" i="8"/>
  <c r="D79" i="8"/>
  <c r="M79" i="8"/>
  <c r="K79" i="8"/>
  <c r="I79" i="8"/>
  <c r="G79" i="8"/>
  <c r="E79" i="8"/>
  <c r="L79" i="8"/>
  <c r="J79" i="8"/>
  <c r="J80" i="8" s="1"/>
  <c r="H79" i="8"/>
  <c r="H80" i="8" s="1"/>
  <c r="F79" i="8"/>
  <c r="F80" i="8" s="1"/>
  <c r="M51" i="8"/>
  <c r="E51" i="8"/>
  <c r="D51" i="8"/>
  <c r="I80" i="8" l="1"/>
  <c r="M80" i="8"/>
  <c r="G80" i="8"/>
  <c r="K80" i="8"/>
  <c r="L80" i="8"/>
  <c r="E80" i="8"/>
  <c r="D80" i="8"/>
</calcChain>
</file>

<file path=xl/sharedStrings.xml><?xml version="1.0" encoding="utf-8"?>
<sst xmlns="http://schemas.openxmlformats.org/spreadsheetml/2006/main" count="167" uniqueCount="150">
  <si>
    <t>№ з/п</t>
  </si>
  <si>
    <t>Найменування заходів (пооб'єктно)</t>
  </si>
  <si>
    <t>(підпис)</t>
  </si>
  <si>
    <t>2.1.2.1</t>
  </si>
  <si>
    <t>2.1.2.2</t>
  </si>
  <si>
    <t>х </t>
  </si>
  <si>
    <t xml:space="preserve">загальна сума </t>
  </si>
  <si>
    <t>Інші заходи, у т.ч.:</t>
  </si>
  <si>
    <t>ВОДОПОСТАЧАННЯ</t>
  </si>
  <si>
    <t>ВОДОВІДВЕДЕННЯ</t>
  </si>
  <si>
    <t>виробничі інвестиції з прибутку</t>
  </si>
  <si>
    <t>підлягають поверненню</t>
  </si>
  <si>
    <t xml:space="preserve"> не підлягають поверненню </t>
  </si>
  <si>
    <t>х</t>
  </si>
  <si>
    <t>прогнозний період</t>
  </si>
  <si>
    <t>позичко-ві кошти</t>
  </si>
  <si>
    <t>госпо-      дарський  (вартість    матеріаль-них ресурсів)</t>
  </si>
  <si>
    <t>підряд-  ний</t>
  </si>
  <si>
    <t>планова-ний період</t>
  </si>
  <si>
    <t>планова-ний період            + 1</t>
  </si>
  <si>
    <t>плано-ваний період     + n*</t>
  </si>
  <si>
    <t>Усього за інвестиційною програмою</t>
  </si>
  <si>
    <t>Заходи зі зниження питомих витрат, а також втрат ресурсів, у т.ч.:</t>
  </si>
  <si>
    <t>бюджетні кошти   (не підлягають поверненню)</t>
  </si>
  <si>
    <t>2.1.4</t>
  </si>
  <si>
    <t>2.2</t>
  </si>
  <si>
    <t>1.2</t>
  </si>
  <si>
    <t xml:space="preserve">ПОГОДЖЕНО </t>
  </si>
  <si>
    <t>(найменування органу місцевого самоврядування)</t>
  </si>
  <si>
    <t xml:space="preserve">ЗАТВЕРДЖЕНО                         </t>
  </si>
  <si>
    <t>(посадова особа ліцензіата)</t>
  </si>
  <si>
    <t>"____"_______________ 20____ року</t>
  </si>
  <si>
    <t xml:space="preserve">(найменування ліцензіата) </t>
  </si>
  <si>
    <t>з урахуванням:</t>
  </si>
  <si>
    <t>інші залучені кошти, з них:</t>
  </si>
  <si>
    <t>І</t>
  </si>
  <si>
    <t>Заходи зі зниження питомих витрат, а також втрат ресурсів,  з них:</t>
  </si>
  <si>
    <t>Заходи щодо забезпечення технологічного та/або комерційного обліку ресурсів, з них:</t>
  </si>
  <si>
    <t>Заходи щодо зменшення обсягу витрат води на технологічні потреби, з них:</t>
  </si>
  <si>
    <t>Заходи щодо підвищення екологічної безпеки та охорони навколишнього середовища, з них:</t>
  </si>
  <si>
    <t>Інші заходи,з них:</t>
  </si>
  <si>
    <t>Інші заходи, з них:</t>
  </si>
  <si>
    <t>ІІ</t>
  </si>
  <si>
    <t>Модернізація та закупівля транспортних засобів спеціального та спеціалізованого призначення, з них:</t>
  </si>
  <si>
    <t>(посада відповідального виконавця)</t>
  </si>
  <si>
    <t>Усього за розділом І</t>
  </si>
  <si>
    <t>Усього за розділом ІІ</t>
  </si>
  <si>
    <t>Кількісний показник (одиниця виміру)</t>
  </si>
  <si>
    <t>аморти-   заційні відраху-   вання</t>
  </si>
  <si>
    <t>Строк окупності (місяців)**</t>
  </si>
  <si>
    <t xml:space="preserve">№ аркуша обґрунтовуючих матеріалів </t>
  </si>
  <si>
    <t xml:space="preserve">Примітки:  n* - кількість років інвестиційної програми.     
</t>
  </si>
  <si>
    <t>** Суми витрат по заходах та економічний ефект від їх впровадження  при розрахунку строку окупності враховувати без ПДВ.</t>
  </si>
  <si>
    <t>*** Складові розрахунку економічного ефекту від впровадження  заходів враховувати без ПДВ.</t>
  </si>
  <si>
    <r>
      <t xml:space="preserve">          (прізвище, ім</t>
    </r>
    <r>
      <rPr>
        <sz val="8"/>
        <rFont val="Calibri"/>
        <family val="2"/>
        <charset val="204"/>
      </rPr>
      <t>’</t>
    </r>
    <r>
      <rPr>
        <sz val="8"/>
        <rFont val="Times New Roman"/>
        <family val="1"/>
        <charset val="204"/>
      </rPr>
      <t>я, по батькові)</t>
    </r>
  </si>
  <si>
    <t>(П.І.Б.)</t>
  </si>
  <si>
    <r>
      <t xml:space="preserve"> Будівництво, реконструкція та модернізація об</t>
    </r>
    <r>
      <rPr>
        <b/>
        <sz val="9"/>
        <rFont val="Calibri"/>
        <family val="2"/>
        <charset val="204"/>
      </rPr>
      <t>’</t>
    </r>
    <r>
      <rPr>
        <b/>
        <sz val="9"/>
        <rFont val="Times New Roman"/>
        <family val="1"/>
        <charset val="204"/>
      </rPr>
      <t>єктів водопостачання, з урахуванням:</t>
    </r>
  </si>
  <si>
    <t>1.1</t>
  </si>
  <si>
    <t>1.3</t>
  </si>
  <si>
    <t>Усього за підпунктом 1.1</t>
  </si>
  <si>
    <t>Усього за підпунктом 1.2</t>
  </si>
  <si>
    <t>Усього за підпунктом 1.3</t>
  </si>
  <si>
    <t>1.4</t>
  </si>
  <si>
    <t>1.6</t>
  </si>
  <si>
    <t>Усього за підпунктом 1.4</t>
  </si>
  <si>
    <t>Усього за підпунктом 1.5</t>
  </si>
  <si>
    <t>Усього за підпунктом 1.6</t>
  </si>
  <si>
    <r>
      <t xml:space="preserve"> Будівництво, реконструкція та модернізація об</t>
    </r>
    <r>
      <rPr>
        <b/>
        <sz val="9"/>
        <rFont val="Calibri"/>
        <family val="2"/>
        <charset val="204"/>
      </rPr>
      <t>’</t>
    </r>
    <r>
      <rPr>
        <b/>
        <sz val="9"/>
        <rFont val="Times New Roman"/>
        <family val="1"/>
        <charset val="204"/>
      </rPr>
      <t>єктів водовідведення, з урахуванням:</t>
    </r>
  </si>
  <si>
    <t xml:space="preserve">  2.1</t>
  </si>
  <si>
    <t>Усього за підпунктом 2.1</t>
  </si>
  <si>
    <t>Усього за підпунктом 2.2</t>
  </si>
  <si>
    <t>2.3</t>
  </si>
  <si>
    <t>2.4</t>
  </si>
  <si>
    <t>2.5</t>
  </si>
  <si>
    <t>Усього за підпунктом 2.5</t>
  </si>
  <si>
    <t>Заходи щодо провадження та розвитку інформаційних технологій, з них:</t>
  </si>
  <si>
    <t>Усього за підпунктом  2.4</t>
  </si>
  <si>
    <t>2.6</t>
  </si>
  <si>
    <t>Усього за підпунктом 2.6</t>
  </si>
  <si>
    <t>Заходи щодо модернізації та закупівлі транспортних засобів спеціального та спеціалізованого призначення, з них:</t>
  </si>
  <si>
    <t>1.5</t>
  </si>
  <si>
    <t xml:space="preserve">  1.7</t>
  </si>
  <si>
    <t>Усього за підпунктом 1.7</t>
  </si>
  <si>
    <t>1.8</t>
  </si>
  <si>
    <t>Усього за підпунктом 1.8</t>
  </si>
  <si>
    <t>Усього за підпунктом 2.3</t>
  </si>
  <si>
    <t>Додаток 3                                                                                            до  Порядку розроблення, погодження та затвердження  інвестиційних програм суб’єктів господарювання у сфері  централізованого водопостачання та водовідведення</t>
  </si>
  <si>
    <t>Фінансовий план використання коштів на виконання інвестиційної програми за джерелами фінансування, тис. грн (без ПДВ)</t>
  </si>
  <si>
    <t xml:space="preserve"> За способом виконання,           тис. грн                    (без ПДВ)</t>
  </si>
  <si>
    <t>Графік здійснення заходів та використання коштів на планований та прогнозний періоди                   тис. грн (без ПДВ)</t>
  </si>
  <si>
    <t>Економія паливно-енергетичних ресурсів (кВт*год/прогнозний період)</t>
  </si>
  <si>
    <t>Економія фонду заробітної плати, (тис. грн/прогнозний період)</t>
  </si>
  <si>
    <t>Економічний ефект  (тис. грн)***</t>
  </si>
  <si>
    <t>Заходи щодо підвищення якості послуг з централізованого водопостачання, з них:</t>
  </si>
  <si>
    <r>
      <t>________________</t>
    </r>
    <r>
      <rPr>
        <u/>
        <sz val="10"/>
        <rFont val="Arial Cyr"/>
        <charset val="204"/>
      </rPr>
      <t>Б.Г.Максимюк</t>
    </r>
  </si>
  <si>
    <r>
      <rPr>
        <u/>
        <sz val="10"/>
        <rFont val="Arial Cyr"/>
        <charset val="204"/>
      </rPr>
      <t>Начальник КП Чернівціводоканал</t>
    </r>
    <r>
      <rPr>
        <sz val="10"/>
        <rFont val="Arial Cyr"/>
        <charset val="204"/>
      </rPr>
      <t>________</t>
    </r>
  </si>
  <si>
    <t>Фінансовий план  інвестиційної програми на 2020  рік</t>
  </si>
  <si>
    <r>
      <t>__________________________</t>
    </r>
    <r>
      <rPr>
        <u/>
        <sz val="9"/>
        <rFont val="Times New Roman"/>
        <family val="1"/>
        <charset val="204"/>
      </rPr>
      <t>КП "Чернівціводоканал"</t>
    </r>
    <r>
      <rPr>
        <sz val="9"/>
        <rFont val="Times New Roman"/>
        <family val="1"/>
        <charset val="204"/>
      </rPr>
      <t>__________________________________________</t>
    </r>
  </si>
  <si>
    <t>1.1.1</t>
  </si>
  <si>
    <t>1.1.2</t>
  </si>
  <si>
    <t xml:space="preserve">Технічне переоснащення електросилового обладнання насосної станції 1-го підйому водогону «Дністер-Чернівці» в с.Митків Заставнівського р-ну Чернівецької </t>
  </si>
  <si>
    <t>Капітальний ремонт ділянки водогону в районі вул.Каштанової-вул.Заводської в м.Чернівці</t>
  </si>
  <si>
    <t>1 об'єкт</t>
  </si>
  <si>
    <t>1.2.1</t>
  </si>
  <si>
    <t>Впровадження автоматичної системи комерційного обліку електроенергії (АСКОЕ)</t>
  </si>
  <si>
    <t>програмне забезпечення та модем - 1 од.</t>
  </si>
  <si>
    <t>1.6.1</t>
  </si>
  <si>
    <t>1.6.2</t>
  </si>
  <si>
    <t>Придбання двох мотопомп та гідравлічної маслостанції</t>
  </si>
  <si>
    <t>3 одиниці</t>
  </si>
  <si>
    <t>Придбання зварювального генератора.</t>
  </si>
  <si>
    <t>1 одиниця</t>
  </si>
  <si>
    <t>1.8.1</t>
  </si>
  <si>
    <t>1.8.2</t>
  </si>
  <si>
    <t>1.8.3</t>
  </si>
  <si>
    <t>Влаштування відеоспостереження на РЧВ "Попова" в м.Чернівці</t>
  </si>
  <si>
    <t>відеореєстратор- 3 шт.,  відеокамери- 24шт.,  монітор- 1 шт., комутатор- 3шт.</t>
  </si>
  <si>
    <t>Улаштування системи кондиціювання службових приміщень.</t>
  </si>
  <si>
    <t>Розроблення проектно-кошторисної документації на реконструкцію ділянки водогону діаметром 800 мм від ВНС "Очерет" до вул.Каштанової в м.Чернівці</t>
  </si>
  <si>
    <t>1 комплект ПКД</t>
  </si>
  <si>
    <t>2.2.1</t>
  </si>
  <si>
    <t>2.4.1</t>
  </si>
  <si>
    <t>Придбання автомобіля для перевезення бригад аварійно-відновлювальних робіт на каналізаційних мережах міста.</t>
  </si>
  <si>
    <t>1 од.</t>
  </si>
  <si>
    <t>2.5.1</t>
  </si>
  <si>
    <t>2.5.2</t>
  </si>
  <si>
    <t>Капітальний ремонт вторинного відстійника на міських очисних спорудах каналізації в с.Магала Новоселицького р-ну Чернівецької обл.</t>
  </si>
  <si>
    <t>Капітальний ремонт самопливного каналізаційного колектора діаметром 300 х450 мм в районі вул.В.Чкалова до вул.В.Винниченка в м.Чернівці</t>
  </si>
  <si>
    <t>"КОРСИС"  Ø500 мм 0,250км</t>
  </si>
  <si>
    <t>2.6.1</t>
  </si>
  <si>
    <t>2.6.2</t>
  </si>
  <si>
    <t xml:space="preserve">Розроблення проектно-кошторисної документації на капітальний ремонт ділянки каналізаційної мережі Ø400х600 мм по вул.Головній від вул.Ясської до вул.Гончарова в м.Чернівці  </t>
  </si>
  <si>
    <r>
      <rPr>
        <u/>
        <sz val="9"/>
        <rFont val="Times New Roman"/>
        <family val="1"/>
        <charset val="204"/>
      </rPr>
      <t xml:space="preserve">Головний інженер            </t>
    </r>
    <r>
      <rPr>
        <sz val="9"/>
        <rFont val="Times New Roman"/>
        <family val="1"/>
        <charset val="204"/>
      </rPr>
      <t xml:space="preserve">                                                   ___________________________                                                           </t>
    </r>
    <r>
      <rPr>
        <u/>
        <sz val="9"/>
        <rFont val="Times New Roman"/>
        <family val="1"/>
        <charset val="204"/>
      </rPr>
      <t>Рихло Ю.С.</t>
    </r>
  </si>
  <si>
    <t>Придбання  гідравлічної маслостанції та обладнання для комплектації аварійних бригад</t>
  </si>
  <si>
    <t>ПЕ Ø225 мм 0,447км</t>
  </si>
  <si>
    <t>1.8.4</t>
  </si>
  <si>
    <t>Придбання обладнання для проведення досліджень якості питної води вимірювальною лабораторією</t>
  </si>
  <si>
    <t>2.6.3</t>
  </si>
  <si>
    <t>Розроблення проектно-кошторисної документації на капітальний ремонт ділянки каналізаційного колектора діаметром 1000 мм в районі вул. Петрозаводської в м.Чернівці</t>
  </si>
  <si>
    <t>1 шт. діаметром 28,0 м</t>
  </si>
  <si>
    <t>11 одиниць</t>
  </si>
  <si>
    <t>Капітальний ремонт аварійних ділянок водогону «Дністер –Чернівці»            Ду 1000 мм (придбання матеріалів)</t>
  </si>
  <si>
    <t xml:space="preserve"> труба СТ1020 мм  12п.м. </t>
  </si>
  <si>
    <t>2.6.4</t>
  </si>
  <si>
    <t>5 од.</t>
  </si>
  <si>
    <t>1.8.5</t>
  </si>
  <si>
    <t>2 од.</t>
  </si>
  <si>
    <t>3 од.</t>
  </si>
  <si>
    <t xml:space="preserve">рішенням виконавчого комітету Чернівецької міської ради </t>
  </si>
  <si>
    <t>від 0502.2020 №33/3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</si>
</sst>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&quot;р.&quot;_-;\-* #,##0.00&quot;р.&quot;_-;_-* &quot;-&quot;??&quot;р.&quot;_-;_-@_-"/>
    <numFmt numFmtId="165" formatCode="_-* #,##0.00\ _г_р_н_._-;\-* #,##0.00\ _г_р_н_._-;_-* &quot;-&quot;??\ _г_р_н_._-;_-@_-"/>
    <numFmt numFmtId="166" formatCode="0.0"/>
  </numFmts>
  <fonts count="2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 Cyr"/>
      <charset val="204"/>
    </font>
    <font>
      <sz val="9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Calibri"/>
      <family val="2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u/>
      <sz val="10"/>
      <name val="Arial Cyr"/>
      <charset val="204"/>
    </font>
    <font>
      <u/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0" fontId="4" fillId="0" borderId="0"/>
    <xf numFmtId="165" fontId="1" fillId="0" borderId="0" applyFont="0" applyFill="0" applyBorder="0" applyAlignment="0" applyProtection="0"/>
  </cellStyleXfs>
  <cellXfs count="101">
    <xf numFmtId="0" fontId="0" fillId="0" borderId="0" xfId="0"/>
    <xf numFmtId="49" fontId="7" fillId="0" borderId="1" xfId="0" applyNumberFormat="1" applyFont="1" applyFill="1" applyBorder="1" applyAlignment="1">
      <alignment horizontal="center"/>
    </xf>
    <xf numFmtId="164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/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/>
    <xf numFmtId="0" fontId="7" fillId="0" borderId="0" xfId="0" applyFont="1" applyFill="1"/>
    <xf numFmtId="0" fontId="6" fillId="0" borderId="1" xfId="0" applyFont="1" applyFill="1" applyBorder="1" applyAlignment="1"/>
    <xf numFmtId="49" fontId="7" fillId="0" borderId="1" xfId="0" applyNumberFormat="1" applyFont="1" applyFill="1" applyBorder="1" applyAlignment="1">
      <alignment horizontal="center" wrapText="1"/>
    </xf>
    <xf numFmtId="0" fontId="7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center"/>
    </xf>
    <xf numFmtId="164" fontId="7" fillId="0" borderId="0" xfId="0" applyNumberFormat="1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0" fontId="10" fillId="0" borderId="0" xfId="0" applyFont="1" applyFill="1" applyAlignment="1">
      <alignment horizontal="left" vertical="center" wrapText="1"/>
    </xf>
    <xf numFmtId="0" fontId="14" fillId="0" borderId="0" xfId="0" applyFont="1" applyFill="1" applyAlignment="1">
      <alignment horizontal="left" vertical="center" wrapText="1"/>
    </xf>
    <xf numFmtId="0" fontId="16" fillId="0" borderId="0" xfId="0" applyFont="1" applyFill="1" applyAlignment="1">
      <alignment vertical="top" wrapText="1"/>
    </xf>
    <xf numFmtId="0" fontId="0" fillId="0" borderId="0" xfId="0" applyFill="1" applyAlignment="1">
      <alignment horizontal="left"/>
    </xf>
    <xf numFmtId="0" fontId="19" fillId="0" borderId="0" xfId="0" applyFont="1" applyFill="1" applyAlignment="1"/>
    <xf numFmtId="0" fontId="0" fillId="0" borderId="0" xfId="0" applyFill="1" applyAlignment="1">
      <alignment vertical="top" wrapText="1"/>
    </xf>
    <xf numFmtId="0" fontId="16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18" fillId="0" borderId="0" xfId="0" applyFont="1" applyFill="1"/>
    <xf numFmtId="0" fontId="0" fillId="0" borderId="0" xfId="0" applyFill="1"/>
    <xf numFmtId="0" fontId="19" fillId="0" borderId="0" xfId="0" applyFont="1" applyFill="1"/>
    <xf numFmtId="0" fontId="7" fillId="0" borderId="0" xfId="0" applyFont="1" applyFill="1" applyBorder="1"/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3" fontId="7" fillId="0" borderId="1" xfId="2" applyNumberFormat="1" applyFont="1" applyFill="1" applyBorder="1" applyAlignment="1">
      <alignment horizontal="center" wrapText="1"/>
    </xf>
    <xf numFmtId="0" fontId="7" fillId="0" borderId="1" xfId="0" applyFont="1" applyFill="1" applyBorder="1"/>
    <xf numFmtId="49" fontId="7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wrapText="1"/>
    </xf>
    <xf numFmtId="0" fontId="9" fillId="0" borderId="0" xfId="0" applyFont="1" applyFill="1"/>
    <xf numFmtId="0" fontId="9" fillId="0" borderId="0" xfId="0" applyFont="1" applyFill="1" applyAlignment="1"/>
    <xf numFmtId="165" fontId="9" fillId="0" borderId="0" xfId="3" applyFont="1" applyFill="1" applyAlignment="1"/>
    <xf numFmtId="0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164" fontId="22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/>
    </xf>
    <xf numFmtId="0" fontId="22" fillId="0" borderId="1" xfId="1" applyNumberFormat="1" applyFont="1" applyFill="1" applyBorder="1" applyAlignment="1" applyProtection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2" fontId="22" fillId="0" borderId="1" xfId="0" applyNumberFormat="1" applyFont="1" applyFill="1" applyBorder="1" applyAlignment="1">
      <alignment horizontal="center" vertical="center"/>
    </xf>
    <xf numFmtId="2" fontId="22" fillId="0" borderId="1" xfId="0" applyNumberFormat="1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top"/>
    </xf>
    <xf numFmtId="0" fontId="22" fillId="2" borderId="1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/>
    </xf>
    <xf numFmtId="0" fontId="22" fillId="0" borderId="1" xfId="0" applyFont="1" applyBorder="1" applyAlignment="1">
      <alignment horizontal="justify" vertical="center"/>
    </xf>
    <xf numFmtId="2" fontId="7" fillId="0" borderId="1" xfId="0" applyNumberFormat="1" applyFont="1" applyFill="1" applyBorder="1" applyAlignment="1"/>
    <xf numFmtId="2" fontId="7" fillId="0" borderId="1" xfId="0" applyNumberFormat="1" applyFont="1" applyFill="1" applyBorder="1" applyAlignment="1">
      <alignment horizontal="center"/>
    </xf>
    <xf numFmtId="2" fontId="6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justify" vertical="center"/>
    </xf>
    <xf numFmtId="2" fontId="22" fillId="2" borderId="1" xfId="0" applyNumberFormat="1" applyFont="1" applyFill="1" applyBorder="1" applyAlignment="1">
      <alignment horizontal="center" vertical="center"/>
    </xf>
    <xf numFmtId="2" fontId="7" fillId="0" borderId="1" xfId="2" applyNumberFormat="1" applyFont="1" applyFill="1" applyBorder="1" applyAlignment="1">
      <alignment horizont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164" fontId="7" fillId="0" borderId="1" xfId="0" applyNumberFormat="1" applyFont="1" applyFill="1" applyBorder="1" applyAlignment="1">
      <alignment horizontal="justify" vertical="center"/>
    </xf>
    <xf numFmtId="0" fontId="7" fillId="0" borderId="1" xfId="0" applyFont="1" applyFill="1" applyBorder="1" applyAlignment="1">
      <alignment horizontal="center"/>
    </xf>
    <xf numFmtId="0" fontId="7" fillId="0" borderId="1" xfId="1" applyNumberFormat="1" applyFont="1" applyFill="1" applyBorder="1" applyAlignment="1" applyProtection="1">
      <alignment horizontal="center" vertical="center" wrapText="1"/>
    </xf>
    <xf numFmtId="0" fontId="0" fillId="0" borderId="0" xfId="0" applyFill="1" applyAlignment="1">
      <alignment horizontal="left"/>
    </xf>
    <xf numFmtId="0" fontId="6" fillId="0" borderId="1" xfId="0" applyFont="1" applyFill="1" applyBorder="1" applyAlignment="1">
      <alignment horizontal="center"/>
    </xf>
    <xf numFmtId="164" fontId="6" fillId="0" borderId="1" xfId="0" applyNumberFormat="1" applyFont="1" applyFill="1" applyBorder="1" applyAlignment="1">
      <alignment horizontal="center"/>
    </xf>
    <xf numFmtId="0" fontId="23" fillId="0" borderId="1" xfId="0" applyFont="1" applyBorder="1" applyAlignment="1">
      <alignment vertical="center"/>
    </xf>
    <xf numFmtId="0" fontId="7" fillId="0" borderId="1" xfId="0" applyFont="1" applyBorder="1" applyAlignment="1">
      <alignment horizontal="justify"/>
    </xf>
    <xf numFmtId="0" fontId="7" fillId="0" borderId="1" xfId="0" applyFont="1" applyBorder="1" applyAlignment="1">
      <alignment vertical="center"/>
    </xf>
    <xf numFmtId="49" fontId="7" fillId="0" borderId="1" xfId="0" applyNumberFormat="1" applyFont="1" applyFill="1" applyBorder="1" applyAlignment="1">
      <alignment horizontal="center" vertical="top" wrapText="1"/>
    </xf>
    <xf numFmtId="1" fontId="7" fillId="0" borderId="1" xfId="0" applyNumberFormat="1" applyFont="1" applyFill="1" applyBorder="1" applyAlignment="1">
      <alignment horizontal="center"/>
    </xf>
    <xf numFmtId="166" fontId="7" fillId="0" borderId="1" xfId="0" applyNumberFormat="1" applyFont="1" applyFill="1" applyBorder="1"/>
    <xf numFmtId="0" fontId="22" fillId="0" borderId="0" xfId="0" applyFont="1" applyAlignment="1">
      <alignment horizontal="center" vertical="center"/>
    </xf>
    <xf numFmtId="0" fontId="7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horizontal="left" vertical="center" wrapText="1"/>
    </xf>
    <xf numFmtId="0" fontId="7" fillId="0" borderId="1" xfId="1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center" vertical="top" wrapText="1"/>
    </xf>
    <xf numFmtId="0" fontId="5" fillId="0" borderId="0" xfId="0" applyFont="1" applyFill="1" applyAlignment="1">
      <alignment horizontal="left" vertical="center" wrapText="1"/>
    </xf>
    <xf numFmtId="0" fontId="16" fillId="0" borderId="0" xfId="0" applyFont="1" applyFill="1" applyAlignment="1">
      <alignment horizontal="left"/>
    </xf>
    <xf numFmtId="0" fontId="7" fillId="0" borderId="1" xfId="0" applyFont="1" applyFill="1" applyBorder="1" applyAlignment="1">
      <alignment horizontal="center" vertical="center" textRotation="90" wrapText="1"/>
    </xf>
    <xf numFmtId="164" fontId="6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7" fillId="0" borderId="1" xfId="1" applyNumberFormat="1" applyFont="1" applyFill="1" applyBorder="1" applyAlignment="1" applyProtection="1">
      <alignment horizontal="center" vertical="center" wrapText="1"/>
    </xf>
    <xf numFmtId="0" fontId="0" fillId="0" borderId="0" xfId="0" applyFill="1" applyAlignment="1">
      <alignment horizontal="left"/>
    </xf>
    <xf numFmtId="0" fontId="19" fillId="0" borderId="0" xfId="0" applyFont="1" applyFill="1" applyAlignment="1">
      <alignment horizontal="center"/>
    </xf>
    <xf numFmtId="0" fontId="17" fillId="0" borderId="0" xfId="0" applyFont="1" applyFill="1" applyAlignment="1">
      <alignment horizontal="center"/>
    </xf>
    <xf numFmtId="0" fontId="7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16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/>
    <xf numFmtId="0" fontId="12" fillId="0" borderId="0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left" vertical="top" wrapText="1"/>
    </xf>
    <xf numFmtId="0" fontId="7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center"/>
    </xf>
    <xf numFmtId="164" fontId="12" fillId="0" borderId="0" xfId="0" applyNumberFormat="1" applyFont="1" applyFill="1" applyAlignment="1">
      <alignment horizontal="left"/>
    </xf>
    <xf numFmtId="49" fontId="6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textRotation="90" wrapText="1"/>
    </xf>
  </cellXfs>
  <cellStyles count="4">
    <cellStyle name="Iau?iue" xfId="1"/>
    <cellStyle name="Обычный" xfId="0" builtinId="0"/>
    <cellStyle name="Обычный 2" xfId="2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6"/>
  <sheetViews>
    <sheetView tabSelected="1" zoomScale="90" zoomScaleNormal="90" zoomScaleSheetLayoutView="100" zoomScalePageLayoutView="55" workbookViewId="0">
      <selection activeCell="B6" sqref="B6:E6"/>
    </sheetView>
  </sheetViews>
  <sheetFormatPr defaultRowHeight="12" x14ac:dyDescent="0.2"/>
  <cols>
    <col min="1" max="1" width="10.42578125" style="11" customWidth="1"/>
    <col min="2" max="2" width="12.7109375" style="6" customWidth="1"/>
    <col min="3" max="3" width="10.140625" style="6" customWidth="1"/>
    <col min="4" max="4" width="8.42578125" style="6" customWidth="1"/>
    <col min="5" max="5" width="8.7109375" style="6" customWidth="1"/>
    <col min="6" max="6" width="8.28515625" style="6" customWidth="1"/>
    <col min="7" max="7" width="7.140625" style="6" customWidth="1"/>
    <col min="8" max="8" width="10.140625" style="6" customWidth="1"/>
    <col min="9" max="9" width="10.42578125" style="6" customWidth="1"/>
    <col min="10" max="10" width="11.28515625" style="6" customWidth="1"/>
    <col min="11" max="11" width="9" style="6" customWidth="1"/>
    <col min="12" max="12" width="8" style="6" customWidth="1"/>
    <col min="13" max="13" width="9" style="6" customWidth="1"/>
    <col min="14" max="14" width="6.7109375" style="6" customWidth="1"/>
    <col min="15" max="15" width="0.5703125" style="6" hidden="1" customWidth="1"/>
    <col min="16" max="16" width="6.140625" style="6" customWidth="1"/>
    <col min="17" max="17" width="5" style="6" customWidth="1"/>
    <col min="18" max="18" width="5.7109375" style="6" customWidth="1"/>
    <col min="19" max="19" width="6.28515625" style="24" customWidth="1"/>
    <col min="20" max="20" width="5.42578125" style="24" customWidth="1"/>
    <col min="21" max="21" width="5.5703125" style="24" customWidth="1"/>
    <col min="22" max="16384" width="9.140625" style="6"/>
  </cols>
  <sheetData>
    <row r="1" spans="1:21" ht="78.75" customHeight="1" x14ac:dyDescent="0.2">
      <c r="L1" s="12"/>
      <c r="M1" s="12"/>
      <c r="N1" s="72" t="s">
        <v>86</v>
      </c>
      <c r="O1" s="72"/>
      <c r="P1" s="73"/>
      <c r="Q1" s="73"/>
      <c r="R1" s="73"/>
      <c r="S1" s="73"/>
      <c r="T1" s="73"/>
      <c r="U1" s="73"/>
    </row>
    <row r="2" spans="1:21" ht="15" customHeight="1" x14ac:dyDescent="0.2">
      <c r="B2" s="77" t="s">
        <v>27</v>
      </c>
      <c r="C2" s="77"/>
      <c r="D2" s="77"/>
      <c r="E2" s="77"/>
      <c r="K2" s="77" t="s">
        <v>29</v>
      </c>
      <c r="L2" s="77"/>
      <c r="M2" s="77"/>
      <c r="N2" s="15"/>
      <c r="O2" s="13"/>
      <c r="P2" s="14"/>
      <c r="Q2" s="14"/>
      <c r="R2" s="14"/>
      <c r="S2" s="14"/>
      <c r="T2" s="14"/>
      <c r="U2" s="14"/>
    </row>
    <row r="3" spans="1:21" ht="12" customHeight="1" x14ac:dyDescent="0.2">
      <c r="B3" s="78" t="s">
        <v>148</v>
      </c>
      <c r="C3" s="78"/>
      <c r="D3" s="78"/>
      <c r="E3" s="78"/>
      <c r="K3" s="85" t="s">
        <v>95</v>
      </c>
      <c r="L3" s="85"/>
      <c r="M3" s="85"/>
      <c r="N3" s="85"/>
      <c r="O3" s="13"/>
      <c r="P3" s="14"/>
      <c r="Q3" s="14"/>
      <c r="R3" s="14"/>
      <c r="S3" s="14"/>
      <c r="T3" s="14"/>
      <c r="U3" s="14"/>
    </row>
    <row r="4" spans="1:21" ht="12" customHeight="1" x14ac:dyDescent="0.2">
      <c r="B4" s="17" t="s">
        <v>28</v>
      </c>
      <c r="C4" s="17"/>
      <c r="D4" s="17"/>
      <c r="E4" s="17"/>
      <c r="K4" s="86" t="s">
        <v>30</v>
      </c>
      <c r="L4" s="86"/>
      <c r="M4" s="86"/>
      <c r="N4" s="86"/>
      <c r="O4" s="13"/>
      <c r="P4" s="14"/>
      <c r="Q4" s="14"/>
      <c r="R4" s="14"/>
      <c r="S4" s="14"/>
      <c r="T4" s="14"/>
      <c r="U4" s="14"/>
    </row>
    <row r="5" spans="1:21" ht="12" customHeight="1" x14ac:dyDescent="0.2">
      <c r="B5" s="18"/>
      <c r="C5" s="18"/>
      <c r="D5" s="18"/>
      <c r="E5" s="18"/>
      <c r="O5" s="13"/>
      <c r="P5" s="14"/>
      <c r="Q5" s="14"/>
      <c r="R5" s="14"/>
      <c r="S5" s="14"/>
      <c r="T5" s="14"/>
      <c r="U5" s="14"/>
    </row>
    <row r="6" spans="1:21" ht="18.75" customHeight="1" x14ac:dyDescent="0.25">
      <c r="B6" s="79" t="s">
        <v>149</v>
      </c>
      <c r="C6" s="79"/>
      <c r="D6" s="79"/>
      <c r="E6" s="79"/>
      <c r="K6" s="62" t="s">
        <v>94</v>
      </c>
      <c r="L6" s="16"/>
      <c r="M6" s="16"/>
      <c r="N6" s="16"/>
      <c r="O6" s="13"/>
      <c r="P6" s="14"/>
      <c r="Q6" s="14"/>
      <c r="R6" s="14"/>
      <c r="S6" s="14"/>
      <c r="T6" s="14"/>
      <c r="U6" s="14"/>
    </row>
    <row r="7" spans="1:21" ht="12" customHeight="1" x14ac:dyDescent="0.25">
      <c r="B7" s="20"/>
      <c r="C7" s="21"/>
      <c r="D7" s="21"/>
      <c r="E7" s="21"/>
      <c r="K7" s="22"/>
      <c r="L7" s="23" t="s">
        <v>2</v>
      </c>
      <c r="M7" s="87" t="s">
        <v>55</v>
      </c>
      <c r="N7" s="86"/>
      <c r="O7" s="13"/>
      <c r="P7" s="14"/>
      <c r="Q7" s="14"/>
      <c r="R7" s="14"/>
      <c r="S7" s="14"/>
      <c r="T7" s="14"/>
      <c r="U7" s="14"/>
    </row>
    <row r="8" spans="1:21" ht="12" customHeight="1" x14ac:dyDescent="0.2">
      <c r="O8" s="13"/>
      <c r="P8" s="14"/>
      <c r="Q8" s="14"/>
      <c r="R8" s="14"/>
      <c r="S8" s="14"/>
      <c r="T8" s="14"/>
      <c r="U8" s="14"/>
    </row>
    <row r="9" spans="1:21" ht="12" customHeight="1" x14ac:dyDescent="0.25">
      <c r="K9" s="19" t="s">
        <v>31</v>
      </c>
      <c r="L9" s="19"/>
      <c r="M9" s="19"/>
      <c r="N9" s="19"/>
      <c r="O9" s="13"/>
      <c r="P9" s="14"/>
      <c r="Q9" s="14"/>
      <c r="R9" s="14"/>
      <c r="S9" s="14"/>
      <c r="T9" s="14"/>
      <c r="U9" s="14"/>
    </row>
    <row r="10" spans="1:21" ht="12" customHeight="1" x14ac:dyDescent="0.2">
      <c r="K10" s="20"/>
      <c r="L10" s="22"/>
      <c r="M10" s="22"/>
      <c r="N10" s="22"/>
      <c r="O10" s="13"/>
      <c r="P10" s="14"/>
      <c r="Q10" s="14"/>
      <c r="R10" s="14"/>
      <c r="S10" s="14"/>
      <c r="T10" s="14"/>
      <c r="U10" s="14"/>
    </row>
    <row r="11" spans="1:21" ht="22.5" customHeight="1" x14ac:dyDescent="0.25">
      <c r="A11" s="90" t="s">
        <v>96</v>
      </c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</row>
    <row r="12" spans="1:21" ht="15.75" customHeight="1" x14ac:dyDescent="0.2">
      <c r="A12" s="91" t="s">
        <v>97</v>
      </c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91"/>
      <c r="O12" s="91"/>
      <c r="P12" s="91"/>
      <c r="Q12" s="91"/>
      <c r="R12" s="91"/>
    </row>
    <row r="13" spans="1:21" ht="12.75" customHeight="1" x14ac:dyDescent="0.2">
      <c r="A13" s="76" t="s">
        <v>32</v>
      </c>
      <c r="B13" s="76"/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</row>
    <row r="14" spans="1:21" ht="57.75" customHeight="1" x14ac:dyDescent="0.2">
      <c r="A14" s="92" t="s">
        <v>0</v>
      </c>
      <c r="B14" s="75" t="s">
        <v>1</v>
      </c>
      <c r="C14" s="75" t="s">
        <v>47</v>
      </c>
      <c r="D14" s="75" t="s">
        <v>87</v>
      </c>
      <c r="E14" s="75"/>
      <c r="F14" s="75"/>
      <c r="G14" s="75"/>
      <c r="H14" s="75"/>
      <c r="I14" s="75"/>
      <c r="J14" s="75"/>
      <c r="K14" s="75" t="s">
        <v>88</v>
      </c>
      <c r="L14" s="75"/>
      <c r="M14" s="75" t="s">
        <v>89</v>
      </c>
      <c r="N14" s="75"/>
      <c r="O14" s="75"/>
      <c r="P14" s="75"/>
      <c r="Q14" s="80" t="s">
        <v>49</v>
      </c>
      <c r="R14" s="80" t="s">
        <v>50</v>
      </c>
      <c r="S14" s="100" t="s">
        <v>90</v>
      </c>
      <c r="T14" s="100" t="s">
        <v>91</v>
      </c>
      <c r="U14" s="100" t="s">
        <v>92</v>
      </c>
    </row>
    <row r="15" spans="1:21" ht="15.75" customHeight="1" x14ac:dyDescent="0.2">
      <c r="A15" s="93"/>
      <c r="B15" s="75"/>
      <c r="C15" s="93"/>
      <c r="D15" s="75" t="s">
        <v>6</v>
      </c>
      <c r="E15" s="82" t="s">
        <v>33</v>
      </c>
      <c r="F15" s="82"/>
      <c r="G15" s="82"/>
      <c r="H15" s="82"/>
      <c r="I15" s="82"/>
      <c r="J15" s="82"/>
      <c r="K15" s="75" t="s">
        <v>16</v>
      </c>
      <c r="L15" s="75" t="s">
        <v>17</v>
      </c>
      <c r="M15" s="75" t="s">
        <v>18</v>
      </c>
      <c r="N15" s="75" t="s">
        <v>14</v>
      </c>
      <c r="O15" s="75"/>
      <c r="P15" s="75"/>
      <c r="Q15" s="80"/>
      <c r="R15" s="80"/>
      <c r="S15" s="100"/>
      <c r="T15" s="100"/>
      <c r="U15" s="100"/>
    </row>
    <row r="16" spans="1:21" ht="28.5" customHeight="1" x14ac:dyDescent="0.2">
      <c r="A16" s="93"/>
      <c r="B16" s="75"/>
      <c r="C16" s="93"/>
      <c r="D16" s="75"/>
      <c r="E16" s="74" t="s">
        <v>48</v>
      </c>
      <c r="F16" s="74" t="s">
        <v>10</v>
      </c>
      <c r="G16" s="74" t="s">
        <v>15</v>
      </c>
      <c r="H16" s="74" t="s">
        <v>34</v>
      </c>
      <c r="I16" s="74"/>
      <c r="J16" s="74" t="s">
        <v>23</v>
      </c>
      <c r="K16" s="75"/>
      <c r="L16" s="75"/>
      <c r="M16" s="75"/>
      <c r="N16" s="75"/>
      <c r="O16" s="75"/>
      <c r="P16" s="75"/>
      <c r="Q16" s="80"/>
      <c r="R16" s="80"/>
      <c r="S16" s="100"/>
      <c r="T16" s="100"/>
      <c r="U16" s="100"/>
    </row>
    <row r="17" spans="1:22" ht="48.75" customHeight="1" x14ac:dyDescent="0.2">
      <c r="A17" s="93"/>
      <c r="B17" s="75"/>
      <c r="C17" s="93"/>
      <c r="D17" s="75"/>
      <c r="E17" s="74"/>
      <c r="F17" s="74"/>
      <c r="G17" s="74"/>
      <c r="H17" s="25" t="s">
        <v>11</v>
      </c>
      <c r="I17" s="25" t="s">
        <v>12</v>
      </c>
      <c r="J17" s="74"/>
      <c r="K17" s="75"/>
      <c r="L17" s="75"/>
      <c r="M17" s="75"/>
      <c r="N17" s="88" t="s">
        <v>19</v>
      </c>
      <c r="O17" s="88"/>
      <c r="P17" s="25" t="s">
        <v>20</v>
      </c>
      <c r="Q17" s="80"/>
      <c r="R17" s="80"/>
      <c r="S17" s="100"/>
      <c r="T17" s="100"/>
      <c r="U17" s="100"/>
    </row>
    <row r="18" spans="1:22" s="37" customFormat="1" ht="15.75" customHeight="1" x14ac:dyDescent="0.2">
      <c r="A18" s="35">
        <v>1</v>
      </c>
      <c r="B18" s="27">
        <v>2</v>
      </c>
      <c r="C18" s="27">
        <v>3</v>
      </c>
      <c r="D18" s="27">
        <v>4</v>
      </c>
      <c r="E18" s="27">
        <v>5</v>
      </c>
      <c r="F18" s="27">
        <v>6</v>
      </c>
      <c r="G18" s="36">
        <v>7</v>
      </c>
      <c r="H18" s="27">
        <v>8</v>
      </c>
      <c r="I18" s="27">
        <v>9</v>
      </c>
      <c r="J18" s="27">
        <v>10</v>
      </c>
      <c r="K18" s="27">
        <v>11</v>
      </c>
      <c r="L18" s="27">
        <v>12</v>
      </c>
      <c r="M18" s="27">
        <v>13</v>
      </c>
      <c r="N18" s="89">
        <v>14</v>
      </c>
      <c r="O18" s="89"/>
      <c r="P18" s="27">
        <v>15</v>
      </c>
      <c r="Q18" s="27">
        <v>16</v>
      </c>
      <c r="R18" s="27">
        <v>17</v>
      </c>
      <c r="S18" s="27">
        <v>18</v>
      </c>
      <c r="T18" s="27">
        <v>19</v>
      </c>
      <c r="U18" s="27">
        <v>20</v>
      </c>
    </row>
    <row r="19" spans="1:22" ht="13.5" customHeight="1" x14ac:dyDescent="0.2">
      <c r="A19" s="26" t="s">
        <v>35</v>
      </c>
      <c r="B19" s="83" t="s">
        <v>8</v>
      </c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</row>
    <row r="20" spans="1:22" ht="12.75" customHeight="1" x14ac:dyDescent="0.2">
      <c r="A20" s="83" t="s">
        <v>56</v>
      </c>
      <c r="B20" s="83"/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3"/>
      <c r="T20" s="83"/>
      <c r="U20" s="83"/>
    </row>
    <row r="21" spans="1:22" ht="13.5" customHeight="1" x14ac:dyDescent="0.2">
      <c r="A21" s="1" t="s">
        <v>57</v>
      </c>
      <c r="B21" s="84" t="s">
        <v>36</v>
      </c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4"/>
      <c r="T21" s="84"/>
      <c r="U21" s="84"/>
    </row>
    <row r="22" spans="1:22" ht="156" x14ac:dyDescent="0.2">
      <c r="A22" s="46" t="s">
        <v>98</v>
      </c>
      <c r="B22" s="61" t="s">
        <v>100</v>
      </c>
      <c r="C22" s="54" t="s">
        <v>102</v>
      </c>
      <c r="D22" s="39">
        <v>1576.37</v>
      </c>
      <c r="E22" s="39">
        <v>1576.37</v>
      </c>
      <c r="F22" s="61"/>
      <c r="G22" s="61"/>
      <c r="H22" s="61"/>
      <c r="I22" s="61"/>
      <c r="J22" s="61"/>
      <c r="K22" s="61"/>
      <c r="L22" s="39">
        <v>1576.37</v>
      </c>
      <c r="M22" s="39">
        <v>1576.37</v>
      </c>
      <c r="N22" s="61"/>
      <c r="O22" s="61"/>
      <c r="P22" s="61"/>
      <c r="Q22" s="61">
        <v>13</v>
      </c>
      <c r="R22" s="61"/>
      <c r="S22" s="65">
        <v>686380</v>
      </c>
      <c r="T22" s="61"/>
      <c r="U22" s="65">
        <v>1474.28</v>
      </c>
    </row>
    <row r="23" spans="1:22" ht="114.75" x14ac:dyDescent="0.2">
      <c r="A23" s="46" t="s">
        <v>99</v>
      </c>
      <c r="B23" s="38" t="s">
        <v>101</v>
      </c>
      <c r="C23" s="61" t="s">
        <v>134</v>
      </c>
      <c r="D23" s="40">
        <v>2510.3200000000002</v>
      </c>
      <c r="E23" s="40">
        <v>2510.3200000000002</v>
      </c>
      <c r="F23" s="28"/>
      <c r="G23" s="28"/>
      <c r="H23" s="28"/>
      <c r="I23" s="28"/>
      <c r="J23" s="28"/>
      <c r="K23" s="28"/>
      <c r="L23" s="40">
        <v>2510.3200000000002</v>
      </c>
      <c r="M23" s="40">
        <v>2510.3200000000002</v>
      </c>
      <c r="N23" s="7"/>
      <c r="O23" s="7"/>
      <c r="P23" s="63"/>
      <c r="Q23" s="53">
        <v>76</v>
      </c>
      <c r="R23" s="63"/>
      <c r="S23" s="63"/>
      <c r="T23" s="63"/>
      <c r="U23" s="53">
        <v>396.5</v>
      </c>
    </row>
    <row r="24" spans="1:22" ht="12.75" customHeight="1" x14ac:dyDescent="0.2">
      <c r="A24" s="83" t="s">
        <v>59</v>
      </c>
      <c r="B24" s="83"/>
      <c r="C24" s="83"/>
      <c r="D24" s="60">
        <f>SUM(D22:D23)</f>
        <v>4086.69</v>
      </c>
      <c r="E24" s="60">
        <f t="shared" ref="E24:M24" si="0">SUM(E22:E23)</f>
        <v>4086.69</v>
      </c>
      <c r="F24" s="60">
        <f t="shared" si="0"/>
        <v>0</v>
      </c>
      <c r="G24" s="60">
        <f t="shared" si="0"/>
        <v>0</v>
      </c>
      <c r="H24" s="60">
        <f t="shared" si="0"/>
        <v>0</v>
      </c>
      <c r="I24" s="60">
        <f t="shared" si="0"/>
        <v>0</v>
      </c>
      <c r="J24" s="60">
        <f t="shared" si="0"/>
        <v>0</v>
      </c>
      <c r="K24" s="60">
        <f t="shared" si="0"/>
        <v>0</v>
      </c>
      <c r="L24" s="60">
        <f t="shared" si="0"/>
        <v>4086.69</v>
      </c>
      <c r="M24" s="60">
        <f t="shared" si="0"/>
        <v>4086.69</v>
      </c>
      <c r="N24" s="7"/>
      <c r="O24" s="7"/>
      <c r="P24" s="60"/>
      <c r="Q24" s="60"/>
      <c r="R24" s="60"/>
      <c r="S24" s="60"/>
      <c r="T24" s="60"/>
      <c r="U24" s="69">
        <f>SUM(U22:U23)</f>
        <v>1870.78</v>
      </c>
    </row>
    <row r="25" spans="1:22" ht="12.75" customHeight="1" x14ac:dyDescent="0.2">
      <c r="A25" s="1" t="s">
        <v>26</v>
      </c>
      <c r="B25" s="84" t="s">
        <v>37</v>
      </c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84"/>
      <c r="U25" s="84"/>
    </row>
    <row r="26" spans="1:22" ht="84" x14ac:dyDescent="0.2">
      <c r="A26" s="46" t="s">
        <v>103</v>
      </c>
      <c r="B26" s="41" t="s">
        <v>104</v>
      </c>
      <c r="C26" s="25" t="s">
        <v>105</v>
      </c>
      <c r="D26" s="43">
        <v>54</v>
      </c>
      <c r="E26" s="43">
        <v>54</v>
      </c>
      <c r="F26" s="28"/>
      <c r="G26" s="28"/>
      <c r="H26" s="28"/>
      <c r="I26" s="28"/>
      <c r="J26" s="28"/>
      <c r="K26" s="3"/>
      <c r="L26" s="43">
        <v>54</v>
      </c>
      <c r="M26" s="43">
        <v>54</v>
      </c>
      <c r="N26" s="3"/>
      <c r="O26" s="3"/>
      <c r="P26" s="3"/>
      <c r="Q26" s="3"/>
      <c r="R26" s="3"/>
      <c r="S26" s="60"/>
      <c r="T26" s="60"/>
      <c r="U26" s="60"/>
    </row>
    <row r="27" spans="1:22" ht="12.75" customHeight="1" x14ac:dyDescent="0.2">
      <c r="A27" s="81" t="s">
        <v>60</v>
      </c>
      <c r="B27" s="81"/>
      <c r="C27" s="81"/>
      <c r="D27" s="50">
        <f>SUM(D26)</f>
        <v>54</v>
      </c>
      <c r="E27" s="50">
        <f t="shared" ref="E27:M27" si="1">SUM(E26)</f>
        <v>54</v>
      </c>
      <c r="F27" s="50">
        <f t="shared" si="1"/>
        <v>0</v>
      </c>
      <c r="G27" s="50">
        <f t="shared" si="1"/>
        <v>0</v>
      </c>
      <c r="H27" s="50">
        <f t="shared" si="1"/>
        <v>0</v>
      </c>
      <c r="I27" s="50">
        <f t="shared" si="1"/>
        <v>0</v>
      </c>
      <c r="J27" s="50">
        <f t="shared" si="1"/>
        <v>0</v>
      </c>
      <c r="K27" s="50">
        <f t="shared" si="1"/>
        <v>0</v>
      </c>
      <c r="L27" s="50">
        <f t="shared" si="1"/>
        <v>54</v>
      </c>
      <c r="M27" s="50">
        <f t="shared" si="1"/>
        <v>54</v>
      </c>
      <c r="N27" s="3"/>
      <c r="O27" s="3"/>
      <c r="P27" s="3"/>
      <c r="Q27" s="3"/>
      <c r="R27" s="3"/>
      <c r="S27" s="60"/>
      <c r="T27" s="60"/>
      <c r="U27" s="60"/>
    </row>
    <row r="28" spans="1:22" ht="14.25" customHeight="1" x14ac:dyDescent="0.2">
      <c r="A28" s="1" t="s">
        <v>58</v>
      </c>
      <c r="B28" s="82" t="s">
        <v>38</v>
      </c>
      <c r="C28" s="82"/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82"/>
      <c r="R28" s="82"/>
      <c r="S28" s="82"/>
      <c r="T28" s="82"/>
      <c r="U28" s="82"/>
    </row>
    <row r="29" spans="1:22" ht="14.25" customHeight="1" x14ac:dyDescent="0.2">
      <c r="A29" s="1"/>
      <c r="B29" s="3"/>
      <c r="C29" s="3"/>
      <c r="D29" s="3"/>
      <c r="E29" s="28"/>
      <c r="F29" s="28"/>
      <c r="G29" s="28"/>
      <c r="H29" s="28"/>
      <c r="I29" s="28"/>
      <c r="J29" s="28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</row>
    <row r="30" spans="1:22" ht="19.5" customHeight="1" x14ac:dyDescent="0.2">
      <c r="A30" s="83" t="s">
        <v>61</v>
      </c>
      <c r="B30" s="83"/>
      <c r="C30" s="83"/>
      <c r="D30" s="60"/>
      <c r="E30" s="60"/>
      <c r="F30" s="60"/>
      <c r="G30" s="60"/>
      <c r="H30" s="60"/>
      <c r="I30" s="60"/>
      <c r="J30" s="60"/>
      <c r="K30" s="60"/>
      <c r="L30" s="60"/>
      <c r="M30" s="3"/>
      <c r="N30" s="3"/>
      <c r="O30" s="3"/>
      <c r="P30" s="60"/>
      <c r="Q30" s="60"/>
      <c r="R30" s="60"/>
      <c r="S30" s="60"/>
      <c r="T30" s="60"/>
      <c r="U30" s="60"/>
      <c r="V30" s="24"/>
    </row>
    <row r="31" spans="1:22" ht="17.25" customHeight="1" x14ac:dyDescent="0.2">
      <c r="A31" s="1" t="s">
        <v>62</v>
      </c>
      <c r="B31" s="82" t="s">
        <v>93</v>
      </c>
      <c r="C31" s="82"/>
      <c r="D31" s="82"/>
      <c r="E31" s="82"/>
      <c r="F31" s="82"/>
      <c r="G31" s="82"/>
      <c r="H31" s="82"/>
      <c r="I31" s="82"/>
      <c r="J31" s="82"/>
      <c r="K31" s="82"/>
      <c r="L31" s="82"/>
      <c r="M31" s="82"/>
      <c r="N31" s="82"/>
      <c r="O31" s="82"/>
      <c r="P31" s="82"/>
      <c r="Q31" s="82"/>
      <c r="R31" s="82"/>
      <c r="S31" s="82"/>
      <c r="T31" s="82"/>
      <c r="U31" s="82"/>
    </row>
    <row r="32" spans="1:22" ht="17.25" customHeight="1" x14ac:dyDescent="0.2">
      <c r="A32" s="2"/>
      <c r="B32" s="60"/>
      <c r="C32" s="60"/>
      <c r="D32" s="60"/>
      <c r="E32" s="28"/>
      <c r="F32" s="28"/>
      <c r="G32" s="28"/>
      <c r="H32" s="28"/>
      <c r="I32" s="28"/>
      <c r="J32" s="28"/>
      <c r="K32" s="60"/>
      <c r="L32" s="60"/>
      <c r="M32" s="3"/>
      <c r="N32" s="3"/>
      <c r="O32" s="3"/>
      <c r="P32" s="60"/>
      <c r="Q32" s="60"/>
      <c r="R32" s="60"/>
      <c r="S32" s="60"/>
      <c r="T32" s="60"/>
      <c r="U32" s="60"/>
    </row>
    <row r="33" spans="1:21" ht="15" customHeight="1" x14ac:dyDescent="0.2">
      <c r="A33" s="83" t="s">
        <v>64</v>
      </c>
      <c r="B33" s="83"/>
      <c r="C33" s="83"/>
      <c r="D33" s="60"/>
      <c r="E33" s="60"/>
      <c r="F33" s="60"/>
      <c r="G33" s="60"/>
      <c r="H33" s="60"/>
      <c r="I33" s="60"/>
      <c r="J33" s="60"/>
      <c r="K33" s="60"/>
      <c r="L33" s="60"/>
      <c r="M33" s="3"/>
      <c r="N33" s="3"/>
      <c r="O33" s="3"/>
      <c r="P33" s="60"/>
      <c r="Q33" s="60"/>
      <c r="R33" s="60"/>
      <c r="S33" s="60"/>
      <c r="T33" s="60"/>
      <c r="U33" s="60"/>
    </row>
    <row r="34" spans="1:21" x14ac:dyDescent="0.2">
      <c r="A34" s="1" t="s">
        <v>80</v>
      </c>
      <c r="B34" s="82" t="s">
        <v>75</v>
      </c>
      <c r="C34" s="82"/>
      <c r="D34" s="82"/>
      <c r="E34" s="82"/>
      <c r="F34" s="82"/>
      <c r="G34" s="82"/>
      <c r="H34" s="82"/>
      <c r="I34" s="82"/>
      <c r="J34" s="82"/>
      <c r="K34" s="82"/>
      <c r="L34" s="82"/>
      <c r="M34" s="82"/>
      <c r="N34" s="82"/>
      <c r="O34" s="82"/>
      <c r="P34" s="82"/>
      <c r="Q34" s="82"/>
      <c r="R34" s="82"/>
      <c r="S34" s="82"/>
      <c r="T34" s="82"/>
      <c r="U34" s="82"/>
    </row>
    <row r="35" spans="1:21" s="24" customFormat="1" x14ac:dyDescent="0.2">
      <c r="A35" s="2"/>
      <c r="B35" s="63"/>
      <c r="C35" s="63"/>
      <c r="D35" s="63"/>
      <c r="E35" s="28"/>
      <c r="F35" s="28"/>
      <c r="G35" s="28"/>
      <c r="H35" s="28"/>
      <c r="I35" s="28"/>
      <c r="J35" s="28"/>
      <c r="K35" s="63"/>
      <c r="L35" s="63"/>
      <c r="M35" s="7"/>
      <c r="N35" s="7"/>
      <c r="O35" s="7"/>
      <c r="P35" s="63"/>
      <c r="Q35" s="63"/>
      <c r="R35" s="63"/>
      <c r="S35" s="63"/>
      <c r="T35" s="63"/>
      <c r="U35" s="63"/>
    </row>
    <row r="36" spans="1:21" s="24" customFormat="1" x14ac:dyDescent="0.2">
      <c r="A36" s="83" t="s">
        <v>65</v>
      </c>
      <c r="B36" s="83"/>
      <c r="C36" s="83"/>
      <c r="D36" s="60"/>
      <c r="E36" s="60"/>
      <c r="F36" s="60"/>
      <c r="G36" s="60"/>
      <c r="H36" s="60"/>
      <c r="I36" s="60"/>
      <c r="J36" s="60"/>
      <c r="K36" s="60"/>
      <c r="L36" s="60"/>
      <c r="M36" s="3"/>
      <c r="N36" s="3"/>
      <c r="O36" s="3"/>
      <c r="P36" s="60"/>
      <c r="Q36" s="60"/>
      <c r="R36" s="60"/>
      <c r="S36" s="60"/>
      <c r="T36" s="60"/>
      <c r="U36" s="60"/>
    </row>
    <row r="37" spans="1:21" s="24" customFormat="1" ht="13.5" customHeight="1" x14ac:dyDescent="0.2">
      <c r="A37" s="1" t="s">
        <v>63</v>
      </c>
      <c r="B37" s="82" t="s">
        <v>79</v>
      </c>
      <c r="C37" s="82"/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82"/>
      <c r="T37" s="82"/>
      <c r="U37" s="82"/>
    </row>
    <row r="38" spans="1:21" s="24" customFormat="1" ht="48" x14ac:dyDescent="0.2">
      <c r="A38" s="46" t="s">
        <v>106</v>
      </c>
      <c r="B38" s="25" t="s">
        <v>108</v>
      </c>
      <c r="C38" s="53" t="s">
        <v>109</v>
      </c>
      <c r="D38" s="39">
        <v>430.6</v>
      </c>
      <c r="E38" s="39">
        <v>430.6</v>
      </c>
      <c r="F38" s="60"/>
      <c r="G38" s="60"/>
      <c r="H38" s="60"/>
      <c r="I38" s="60"/>
      <c r="J38" s="60"/>
      <c r="K38" s="60"/>
      <c r="L38" s="39">
        <v>430.6</v>
      </c>
      <c r="M38" s="39">
        <v>430.6</v>
      </c>
      <c r="N38" s="60"/>
      <c r="O38" s="60"/>
      <c r="P38" s="60"/>
      <c r="Q38" s="60"/>
      <c r="R38" s="60"/>
      <c r="S38" s="60"/>
      <c r="T38" s="60"/>
      <c r="U38" s="60"/>
    </row>
    <row r="39" spans="1:21" s="24" customFormat="1" ht="36" x14ac:dyDescent="0.2">
      <c r="A39" s="46" t="s">
        <v>107</v>
      </c>
      <c r="B39" s="25" t="s">
        <v>110</v>
      </c>
      <c r="C39" s="53" t="s">
        <v>111</v>
      </c>
      <c r="D39" s="39">
        <v>393.31</v>
      </c>
      <c r="E39" s="39">
        <v>393.31</v>
      </c>
      <c r="F39" s="28"/>
      <c r="G39" s="28"/>
      <c r="H39" s="28"/>
      <c r="I39" s="28"/>
      <c r="J39" s="28"/>
      <c r="K39" s="60"/>
      <c r="L39" s="39">
        <v>393.31</v>
      </c>
      <c r="M39" s="39">
        <v>393.31</v>
      </c>
      <c r="N39" s="3"/>
      <c r="O39" s="3"/>
      <c r="P39" s="60"/>
      <c r="Q39" s="60"/>
      <c r="R39" s="60"/>
      <c r="S39" s="60"/>
      <c r="T39" s="60"/>
      <c r="U39" s="60"/>
    </row>
    <row r="40" spans="1:21" s="24" customFormat="1" ht="13.5" customHeight="1" x14ac:dyDescent="0.2">
      <c r="A40" s="83" t="s">
        <v>66</v>
      </c>
      <c r="B40" s="83"/>
      <c r="C40" s="83"/>
      <c r="D40" s="60">
        <f>SUM(D38:D39)</f>
        <v>823.91000000000008</v>
      </c>
      <c r="E40" s="60">
        <f t="shared" ref="E40:M40" si="2">SUM(E38:E39)</f>
        <v>823.91000000000008</v>
      </c>
      <c r="F40" s="60">
        <f t="shared" si="2"/>
        <v>0</v>
      </c>
      <c r="G40" s="60">
        <f t="shared" si="2"/>
        <v>0</v>
      </c>
      <c r="H40" s="60">
        <f t="shared" si="2"/>
        <v>0</v>
      </c>
      <c r="I40" s="60">
        <f t="shared" si="2"/>
        <v>0</v>
      </c>
      <c r="J40" s="60">
        <f t="shared" si="2"/>
        <v>0</v>
      </c>
      <c r="K40" s="60">
        <f t="shared" si="2"/>
        <v>0</v>
      </c>
      <c r="L40" s="60">
        <f t="shared" si="2"/>
        <v>823.91000000000008</v>
      </c>
      <c r="M40" s="60">
        <f t="shared" si="2"/>
        <v>823.91000000000008</v>
      </c>
      <c r="N40" s="3"/>
      <c r="O40" s="3"/>
      <c r="P40" s="60"/>
      <c r="Q40" s="60"/>
      <c r="R40" s="60"/>
      <c r="S40" s="60"/>
      <c r="T40" s="60"/>
      <c r="U40" s="60"/>
    </row>
    <row r="41" spans="1:21" ht="15.75" customHeight="1" x14ac:dyDescent="0.2">
      <c r="A41" s="2" t="s">
        <v>81</v>
      </c>
      <c r="B41" s="82" t="s">
        <v>39</v>
      </c>
      <c r="C41" s="82"/>
      <c r="D41" s="82"/>
      <c r="E41" s="82"/>
      <c r="F41" s="82"/>
      <c r="G41" s="82"/>
      <c r="H41" s="82"/>
      <c r="I41" s="82"/>
      <c r="J41" s="82"/>
      <c r="K41" s="82"/>
      <c r="L41" s="82"/>
      <c r="M41" s="82"/>
      <c r="N41" s="82"/>
      <c r="O41" s="82"/>
      <c r="P41" s="82"/>
      <c r="Q41" s="82"/>
      <c r="R41" s="82"/>
      <c r="S41" s="82"/>
      <c r="T41" s="82"/>
      <c r="U41" s="82"/>
    </row>
    <row r="42" spans="1:21" x14ac:dyDescent="0.2">
      <c r="A42" s="2"/>
      <c r="B42" s="63"/>
      <c r="C42" s="63"/>
      <c r="D42" s="63"/>
      <c r="E42" s="28"/>
      <c r="F42" s="28"/>
      <c r="G42" s="28"/>
      <c r="H42" s="28"/>
      <c r="I42" s="28"/>
      <c r="J42" s="28"/>
      <c r="K42" s="63"/>
      <c r="L42" s="63"/>
      <c r="M42" s="7"/>
      <c r="N42" s="7"/>
      <c r="O42" s="7"/>
      <c r="P42" s="63"/>
      <c r="Q42" s="63"/>
      <c r="R42" s="63"/>
      <c r="S42" s="63"/>
      <c r="T42" s="63"/>
      <c r="U42" s="63"/>
    </row>
    <row r="43" spans="1:21" ht="14.25" customHeight="1" x14ac:dyDescent="0.2">
      <c r="A43" s="83" t="s">
        <v>82</v>
      </c>
      <c r="B43" s="83"/>
      <c r="C43" s="83"/>
      <c r="D43" s="60"/>
      <c r="E43" s="60"/>
      <c r="F43" s="60"/>
      <c r="G43" s="60"/>
      <c r="H43" s="60"/>
      <c r="I43" s="60"/>
      <c r="J43" s="60"/>
      <c r="K43" s="60"/>
      <c r="L43" s="60"/>
      <c r="M43" s="3"/>
      <c r="N43" s="3"/>
      <c r="O43" s="3"/>
      <c r="P43" s="60"/>
      <c r="Q43" s="60"/>
      <c r="R43" s="60"/>
      <c r="S43" s="60"/>
      <c r="T43" s="60"/>
      <c r="U43" s="60"/>
    </row>
    <row r="44" spans="1:21" ht="14.25" customHeight="1" x14ac:dyDescent="0.2">
      <c r="A44" s="1" t="s">
        <v>83</v>
      </c>
      <c r="B44" s="82" t="s">
        <v>40</v>
      </c>
      <c r="C44" s="82"/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2"/>
      <c r="O44" s="82"/>
      <c r="P44" s="82"/>
      <c r="Q44" s="82"/>
      <c r="R44" s="82"/>
      <c r="S44" s="82"/>
      <c r="T44" s="82"/>
      <c r="U44" s="82"/>
    </row>
    <row r="45" spans="1:21" ht="100.5" customHeight="1" x14ac:dyDescent="0.2">
      <c r="A45" s="46" t="s">
        <v>112</v>
      </c>
      <c r="B45" s="57" t="s">
        <v>115</v>
      </c>
      <c r="C45" s="54" t="s">
        <v>116</v>
      </c>
      <c r="D45" s="44">
        <v>188.33</v>
      </c>
      <c r="E45" s="44">
        <v>188.33</v>
      </c>
      <c r="F45" s="60"/>
      <c r="G45" s="60"/>
      <c r="H45" s="60"/>
      <c r="I45" s="60"/>
      <c r="J45" s="60"/>
      <c r="K45" s="60"/>
      <c r="L45" s="44">
        <v>188.33</v>
      </c>
      <c r="M45" s="44">
        <v>188.33</v>
      </c>
      <c r="N45" s="60"/>
      <c r="O45" s="60"/>
      <c r="P45" s="60"/>
      <c r="Q45" s="60"/>
      <c r="R45" s="60"/>
      <c r="S45" s="60"/>
      <c r="T45" s="60"/>
      <c r="U45" s="60"/>
    </row>
    <row r="46" spans="1:21" ht="120" customHeight="1" x14ac:dyDescent="0.2">
      <c r="A46" s="46" t="s">
        <v>113</v>
      </c>
      <c r="B46" s="66" t="s">
        <v>141</v>
      </c>
      <c r="C46" s="58" t="s">
        <v>142</v>
      </c>
      <c r="D46" s="39">
        <v>99.54</v>
      </c>
      <c r="E46" s="45">
        <v>99.54</v>
      </c>
      <c r="F46" s="60"/>
      <c r="G46" s="60"/>
      <c r="H46" s="60"/>
      <c r="I46" s="60"/>
      <c r="J46" s="60"/>
      <c r="K46" s="45">
        <v>99.54</v>
      </c>
      <c r="L46" s="45"/>
      <c r="M46" s="45">
        <v>99.54</v>
      </c>
      <c r="N46" s="60"/>
      <c r="O46" s="60"/>
      <c r="P46" s="60"/>
      <c r="Q46" s="60"/>
      <c r="R46" s="60"/>
      <c r="S46" s="60"/>
      <c r="T46" s="60"/>
      <c r="U46" s="67">
        <v>1126.72</v>
      </c>
    </row>
    <row r="47" spans="1:21" ht="96.75" customHeight="1" x14ac:dyDescent="0.2">
      <c r="A47" s="46" t="s">
        <v>114</v>
      </c>
      <c r="B47" s="57" t="s">
        <v>136</v>
      </c>
      <c r="C47" s="58" t="s">
        <v>140</v>
      </c>
      <c r="D47" s="71">
        <v>374.46</v>
      </c>
      <c r="E47" s="45">
        <v>374.46</v>
      </c>
      <c r="F47" s="60"/>
      <c r="G47" s="60"/>
      <c r="H47" s="60"/>
      <c r="I47" s="60"/>
      <c r="J47" s="60"/>
      <c r="K47" s="45">
        <v>374.46</v>
      </c>
      <c r="L47" s="45"/>
      <c r="M47" s="45">
        <v>374.46</v>
      </c>
      <c r="N47" s="60"/>
      <c r="O47" s="60"/>
      <c r="P47" s="60"/>
      <c r="Q47" s="60"/>
      <c r="R47" s="60"/>
      <c r="S47" s="60"/>
      <c r="T47" s="60"/>
      <c r="U47" s="60"/>
    </row>
    <row r="48" spans="1:21" ht="144" x14ac:dyDescent="0.2">
      <c r="A48" s="46" t="s">
        <v>135</v>
      </c>
      <c r="B48" s="59" t="s">
        <v>118</v>
      </c>
      <c r="C48" s="25" t="s">
        <v>119</v>
      </c>
      <c r="D48" s="39">
        <v>132.72</v>
      </c>
      <c r="E48" s="39">
        <v>132.72</v>
      </c>
      <c r="F48" s="28"/>
      <c r="G48" s="28"/>
      <c r="H48" s="28"/>
      <c r="I48" s="28"/>
      <c r="J48" s="28"/>
      <c r="K48" s="60"/>
      <c r="L48" s="39">
        <v>132.72</v>
      </c>
      <c r="M48" s="39">
        <v>132.72</v>
      </c>
      <c r="N48" s="3"/>
      <c r="O48" s="3"/>
      <c r="P48" s="60"/>
      <c r="Q48" s="60"/>
      <c r="R48" s="60"/>
      <c r="S48" s="60"/>
      <c r="T48" s="60"/>
      <c r="U48" s="60"/>
    </row>
    <row r="49" spans="1:21" ht="60" x14ac:dyDescent="0.2">
      <c r="A49" s="46" t="s">
        <v>145</v>
      </c>
      <c r="B49" s="57" t="s">
        <v>117</v>
      </c>
      <c r="C49" s="53" t="s">
        <v>146</v>
      </c>
      <c r="D49" s="39">
        <v>34.6</v>
      </c>
      <c r="E49" s="39">
        <v>34.6</v>
      </c>
      <c r="F49" s="60"/>
      <c r="G49" s="60"/>
      <c r="H49" s="60"/>
      <c r="I49" s="60"/>
      <c r="J49" s="60"/>
      <c r="K49" s="45">
        <v>34.6</v>
      </c>
      <c r="L49" s="45"/>
      <c r="M49" s="45">
        <v>34.6</v>
      </c>
      <c r="N49" s="60"/>
      <c r="O49" s="3"/>
      <c r="P49" s="60"/>
      <c r="Q49" s="60"/>
      <c r="R49" s="60"/>
      <c r="S49" s="60"/>
      <c r="T49" s="60"/>
      <c r="U49" s="60"/>
    </row>
    <row r="50" spans="1:21" ht="14.25" customHeight="1" x14ac:dyDescent="0.2">
      <c r="A50" s="83" t="s">
        <v>84</v>
      </c>
      <c r="B50" s="83"/>
      <c r="C50" s="83"/>
      <c r="D50" s="51">
        <f>SUM(D45:D49)</f>
        <v>829.65</v>
      </c>
      <c r="E50" s="51">
        <f>SUM(E45:E49)</f>
        <v>829.65</v>
      </c>
      <c r="F50" s="51">
        <f t="shared" ref="F50:L50" si="3">SUM(F45:F48)</f>
        <v>0</v>
      </c>
      <c r="G50" s="51">
        <f t="shared" si="3"/>
        <v>0</v>
      </c>
      <c r="H50" s="51">
        <f t="shared" si="3"/>
        <v>0</v>
      </c>
      <c r="I50" s="51">
        <f t="shared" si="3"/>
        <v>0</v>
      </c>
      <c r="J50" s="51">
        <f t="shared" si="3"/>
        <v>0</v>
      </c>
      <c r="K50" s="51">
        <f>SUM(K45:K49)</f>
        <v>508.6</v>
      </c>
      <c r="L50" s="51">
        <f t="shared" si="3"/>
        <v>321.05</v>
      </c>
      <c r="M50" s="51">
        <f>SUM(M45:M49)</f>
        <v>829.65</v>
      </c>
      <c r="N50" s="3"/>
      <c r="O50" s="3"/>
      <c r="P50" s="60"/>
      <c r="Q50" s="60"/>
      <c r="R50" s="60"/>
      <c r="S50" s="60"/>
      <c r="T50" s="60"/>
      <c r="U50" s="60">
        <f>SUM(U45:U49)</f>
        <v>1126.72</v>
      </c>
    </row>
    <row r="51" spans="1:21" ht="14.25" customHeight="1" x14ac:dyDescent="0.2">
      <c r="A51" s="83" t="s">
        <v>45</v>
      </c>
      <c r="B51" s="83"/>
      <c r="C51" s="83"/>
      <c r="D51" s="51">
        <f t="shared" ref="D51:M51" si="4">D50+D43+D40+D36+D30+D27+D24</f>
        <v>5794.25</v>
      </c>
      <c r="E51" s="51">
        <f t="shared" si="4"/>
        <v>5794.25</v>
      </c>
      <c r="F51" s="51">
        <f t="shared" si="4"/>
        <v>0</v>
      </c>
      <c r="G51" s="51">
        <f t="shared" si="4"/>
        <v>0</v>
      </c>
      <c r="H51" s="51">
        <f t="shared" si="4"/>
        <v>0</v>
      </c>
      <c r="I51" s="51">
        <f t="shared" si="4"/>
        <v>0</v>
      </c>
      <c r="J51" s="51">
        <f t="shared" si="4"/>
        <v>0</v>
      </c>
      <c r="K51" s="51">
        <f t="shared" si="4"/>
        <v>508.6</v>
      </c>
      <c r="L51" s="51">
        <f t="shared" si="4"/>
        <v>5285.65</v>
      </c>
      <c r="M51" s="51">
        <f t="shared" si="4"/>
        <v>5794.25</v>
      </c>
      <c r="N51" s="3"/>
      <c r="O51" s="3"/>
      <c r="P51" s="60"/>
      <c r="Q51" s="60"/>
      <c r="R51" s="60"/>
      <c r="S51" s="60"/>
      <c r="T51" s="60"/>
      <c r="U51" s="60">
        <f>SUM(U24+U50)</f>
        <v>2997.5</v>
      </c>
    </row>
    <row r="52" spans="1:21" ht="14.25" customHeight="1" x14ac:dyDescent="0.2">
      <c r="A52" s="64" t="s">
        <v>42</v>
      </c>
      <c r="B52" s="83" t="s">
        <v>9</v>
      </c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</row>
    <row r="53" spans="1:21" ht="16.5" customHeight="1" x14ac:dyDescent="0.2">
      <c r="A53" s="83" t="s">
        <v>67</v>
      </c>
      <c r="B53" s="83"/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83"/>
      <c r="O53" s="83"/>
      <c r="P53" s="83"/>
      <c r="Q53" s="83"/>
      <c r="R53" s="83"/>
      <c r="S53" s="83"/>
      <c r="T53" s="83"/>
      <c r="U53" s="83"/>
    </row>
    <row r="54" spans="1:21" x14ac:dyDescent="0.2">
      <c r="A54" s="2" t="s">
        <v>68</v>
      </c>
      <c r="B54" s="84" t="s">
        <v>22</v>
      </c>
      <c r="C54" s="84"/>
      <c r="D54" s="84"/>
      <c r="E54" s="84"/>
      <c r="F54" s="84"/>
      <c r="G54" s="84"/>
      <c r="H54" s="84"/>
      <c r="I54" s="84"/>
      <c r="J54" s="84"/>
      <c r="K54" s="84"/>
      <c r="L54" s="84"/>
      <c r="M54" s="84"/>
      <c r="N54" s="84"/>
      <c r="O54" s="84"/>
      <c r="P54" s="84"/>
      <c r="Q54" s="84"/>
      <c r="R54" s="84"/>
      <c r="S54" s="84"/>
      <c r="T54" s="84"/>
      <c r="U54" s="84"/>
    </row>
    <row r="55" spans="1:21" x14ac:dyDescent="0.2">
      <c r="A55" s="2"/>
      <c r="B55" s="63"/>
      <c r="C55" s="29"/>
      <c r="D55" s="63"/>
      <c r="E55" s="28"/>
      <c r="F55" s="28"/>
      <c r="G55" s="28"/>
      <c r="H55" s="28"/>
      <c r="I55" s="28"/>
      <c r="J55" s="28"/>
      <c r="K55" s="28"/>
      <c r="L55" s="28"/>
      <c r="M55" s="28"/>
      <c r="N55" s="7"/>
      <c r="O55" s="7"/>
      <c r="P55" s="63"/>
      <c r="Q55" s="63"/>
      <c r="R55" s="63"/>
      <c r="S55" s="63"/>
      <c r="T55" s="63"/>
      <c r="U55" s="63"/>
    </row>
    <row r="56" spans="1:21" x14ac:dyDescent="0.2">
      <c r="A56" s="83" t="s">
        <v>69</v>
      </c>
      <c r="B56" s="83"/>
      <c r="C56" s="83"/>
      <c r="D56" s="60"/>
      <c r="E56" s="60"/>
      <c r="F56" s="60"/>
      <c r="G56" s="60"/>
      <c r="H56" s="60"/>
      <c r="I56" s="60"/>
      <c r="J56" s="60"/>
      <c r="K56" s="60"/>
      <c r="L56" s="60"/>
      <c r="M56" s="7"/>
      <c r="N56" s="7"/>
      <c r="O56" s="7"/>
      <c r="P56" s="60"/>
      <c r="Q56" s="60"/>
      <c r="R56" s="60"/>
      <c r="S56" s="60"/>
      <c r="T56" s="60"/>
      <c r="U56" s="60"/>
    </row>
    <row r="57" spans="1:21" x14ac:dyDescent="0.2">
      <c r="A57" s="1" t="s">
        <v>25</v>
      </c>
      <c r="B57" s="84" t="s">
        <v>37</v>
      </c>
      <c r="C57" s="84"/>
      <c r="D57" s="84"/>
      <c r="E57" s="84"/>
      <c r="F57" s="84"/>
      <c r="G57" s="84"/>
      <c r="H57" s="84"/>
      <c r="I57" s="84"/>
      <c r="J57" s="84"/>
      <c r="K57" s="84"/>
      <c r="L57" s="84"/>
      <c r="M57" s="84"/>
      <c r="N57" s="84"/>
      <c r="O57" s="84"/>
      <c r="P57" s="84"/>
      <c r="Q57" s="84"/>
      <c r="R57" s="84"/>
      <c r="S57" s="84"/>
      <c r="T57" s="84"/>
      <c r="U57" s="84"/>
    </row>
    <row r="58" spans="1:21" ht="12.75" x14ac:dyDescent="0.2">
      <c r="A58" s="46" t="s">
        <v>120</v>
      </c>
      <c r="B58" s="38"/>
      <c r="C58" s="42"/>
      <c r="D58" s="40"/>
      <c r="E58" s="40"/>
      <c r="F58" s="28"/>
      <c r="G58" s="28"/>
      <c r="H58" s="28"/>
      <c r="I58" s="28"/>
      <c r="J58" s="28"/>
      <c r="K58" s="61"/>
      <c r="L58" s="40"/>
      <c r="M58" s="40"/>
      <c r="N58" s="61"/>
      <c r="O58" s="61"/>
      <c r="P58" s="61"/>
      <c r="Q58" s="61"/>
      <c r="R58" s="61"/>
      <c r="S58" s="61"/>
      <c r="T58" s="61"/>
      <c r="U58" s="61"/>
    </row>
    <row r="59" spans="1:21" x14ac:dyDescent="0.2">
      <c r="A59" s="99" t="s">
        <v>70</v>
      </c>
      <c r="B59" s="99"/>
      <c r="C59" s="99"/>
      <c r="D59" s="61">
        <f>SUM(D58)</f>
        <v>0</v>
      </c>
      <c r="E59" s="61">
        <f t="shared" ref="E59:M59" si="5">SUM(E58)</f>
        <v>0</v>
      </c>
      <c r="F59" s="61">
        <f t="shared" si="5"/>
        <v>0</v>
      </c>
      <c r="G59" s="61">
        <f t="shared" si="5"/>
        <v>0</v>
      </c>
      <c r="H59" s="61">
        <f t="shared" si="5"/>
        <v>0</v>
      </c>
      <c r="I59" s="61">
        <f t="shared" si="5"/>
        <v>0</v>
      </c>
      <c r="J59" s="61">
        <f t="shared" si="5"/>
        <v>0</v>
      </c>
      <c r="K59" s="61">
        <f t="shared" si="5"/>
        <v>0</v>
      </c>
      <c r="L59" s="61">
        <f t="shared" si="5"/>
        <v>0</v>
      </c>
      <c r="M59" s="61">
        <f t="shared" si="5"/>
        <v>0</v>
      </c>
      <c r="N59" s="61"/>
      <c r="O59" s="61"/>
      <c r="P59" s="61"/>
      <c r="Q59" s="61"/>
      <c r="R59" s="61"/>
      <c r="S59" s="61"/>
      <c r="T59" s="61"/>
      <c r="U59" s="61"/>
    </row>
    <row r="60" spans="1:21" x14ac:dyDescent="0.2">
      <c r="A60" s="1" t="s">
        <v>71</v>
      </c>
      <c r="B60" s="82" t="s">
        <v>75</v>
      </c>
      <c r="C60" s="82"/>
      <c r="D60" s="82"/>
      <c r="E60" s="82"/>
      <c r="F60" s="82"/>
      <c r="G60" s="82"/>
      <c r="H60" s="82"/>
      <c r="I60" s="82"/>
      <c r="J60" s="82"/>
      <c r="K60" s="82"/>
      <c r="L60" s="82"/>
      <c r="M60" s="82"/>
      <c r="N60" s="82"/>
      <c r="O60" s="82"/>
      <c r="P60" s="82"/>
      <c r="Q60" s="82"/>
      <c r="R60" s="82"/>
      <c r="S60" s="82"/>
      <c r="T60" s="82"/>
      <c r="U60" s="82"/>
    </row>
    <row r="61" spans="1:21" ht="12.75" customHeight="1" x14ac:dyDescent="0.2">
      <c r="A61" s="2"/>
      <c r="B61" s="63"/>
      <c r="C61" s="63"/>
      <c r="D61" s="63"/>
      <c r="E61" s="28"/>
      <c r="F61" s="28"/>
      <c r="G61" s="28"/>
      <c r="H61" s="28"/>
      <c r="I61" s="28"/>
      <c r="J61" s="28"/>
      <c r="K61" s="63"/>
      <c r="L61" s="63"/>
      <c r="M61" s="7"/>
      <c r="N61" s="7"/>
      <c r="O61" s="63"/>
      <c r="P61" s="63"/>
      <c r="Q61" s="63"/>
      <c r="R61" s="63"/>
      <c r="S61" s="63"/>
      <c r="T61" s="63"/>
      <c r="U61" s="60"/>
    </row>
    <row r="62" spans="1:21" x14ac:dyDescent="0.2">
      <c r="A62" s="83" t="s">
        <v>85</v>
      </c>
      <c r="B62" s="83"/>
      <c r="C62" s="83"/>
      <c r="D62" s="60"/>
      <c r="E62" s="60"/>
      <c r="F62" s="60"/>
      <c r="G62" s="60"/>
      <c r="H62" s="60"/>
      <c r="I62" s="60"/>
      <c r="J62" s="60"/>
      <c r="K62" s="60"/>
      <c r="L62" s="60"/>
      <c r="M62" s="3"/>
      <c r="N62" s="3"/>
      <c r="O62" s="60"/>
      <c r="P62" s="60"/>
      <c r="Q62" s="60"/>
      <c r="R62" s="60"/>
      <c r="S62" s="60"/>
      <c r="T62" s="60"/>
      <c r="U62" s="63"/>
    </row>
    <row r="63" spans="1:21" x14ac:dyDescent="0.2">
      <c r="A63" s="1" t="s">
        <v>72</v>
      </c>
      <c r="B63" s="84" t="s">
        <v>43</v>
      </c>
      <c r="C63" s="84"/>
      <c r="D63" s="84"/>
      <c r="E63" s="84"/>
      <c r="F63" s="84"/>
      <c r="G63" s="84"/>
      <c r="H63" s="84"/>
      <c r="I63" s="84"/>
      <c r="J63" s="84"/>
      <c r="K63" s="84"/>
      <c r="L63" s="84"/>
      <c r="M63" s="84"/>
      <c r="N63" s="84"/>
      <c r="O63" s="84"/>
      <c r="P63" s="84"/>
      <c r="Q63" s="84"/>
      <c r="R63" s="84"/>
      <c r="S63" s="84"/>
      <c r="T63" s="84"/>
      <c r="U63" s="84"/>
    </row>
    <row r="64" spans="1:21" ht="115.5" customHeight="1" x14ac:dyDescent="0.2">
      <c r="A64" s="46" t="s">
        <v>121</v>
      </c>
      <c r="B64" s="47" t="s">
        <v>122</v>
      </c>
      <c r="C64" s="48" t="s">
        <v>123</v>
      </c>
      <c r="D64" s="55">
        <v>1375</v>
      </c>
      <c r="E64" s="43">
        <v>1375</v>
      </c>
      <c r="F64" s="56"/>
      <c r="G64" s="56"/>
      <c r="H64" s="56"/>
      <c r="I64" s="56"/>
      <c r="J64" s="56"/>
      <c r="K64" s="43">
        <v>1375</v>
      </c>
      <c r="L64" s="52"/>
      <c r="M64" s="43">
        <v>1375</v>
      </c>
      <c r="N64" s="7"/>
      <c r="O64" s="63"/>
      <c r="P64" s="63"/>
      <c r="Q64" s="63"/>
      <c r="R64" s="63"/>
      <c r="S64" s="63"/>
      <c r="T64" s="63"/>
      <c r="U64" s="53">
        <v>36.700000000000003</v>
      </c>
    </row>
    <row r="65" spans="1:21" ht="11.25" hidden="1" customHeight="1" x14ac:dyDescent="0.2">
      <c r="A65" s="2" t="s">
        <v>3</v>
      </c>
      <c r="B65" s="63"/>
      <c r="C65" s="63"/>
      <c r="D65" s="63"/>
      <c r="E65" s="28" t="s">
        <v>5</v>
      </c>
      <c r="F65" s="28" t="s">
        <v>5</v>
      </c>
      <c r="G65" s="28" t="s">
        <v>5</v>
      </c>
      <c r="H65" s="28" t="s">
        <v>5</v>
      </c>
      <c r="I65" s="28" t="s">
        <v>5</v>
      </c>
      <c r="J65" s="28" t="s">
        <v>13</v>
      </c>
      <c r="K65" s="63"/>
      <c r="L65" s="63"/>
      <c r="M65" s="7"/>
      <c r="N65" s="7"/>
      <c r="O65" s="63"/>
      <c r="P65" s="63"/>
      <c r="Q65" s="63"/>
      <c r="R65" s="63"/>
      <c r="S65" s="63"/>
      <c r="T65" s="63"/>
      <c r="U65" s="60"/>
    </row>
    <row r="66" spans="1:21" ht="12.75" hidden="1" customHeight="1" x14ac:dyDescent="0.2">
      <c r="A66" s="2" t="s">
        <v>4</v>
      </c>
      <c r="B66" s="63"/>
      <c r="C66" s="63"/>
      <c r="D66" s="63"/>
      <c r="E66" s="28" t="s">
        <v>5</v>
      </c>
      <c r="F66" s="28" t="s">
        <v>5</v>
      </c>
      <c r="G66" s="28" t="s">
        <v>5</v>
      </c>
      <c r="H66" s="28" t="s">
        <v>5</v>
      </c>
      <c r="I66" s="28" t="s">
        <v>5</v>
      </c>
      <c r="J66" s="28" t="s">
        <v>13</v>
      </c>
      <c r="K66" s="63"/>
      <c r="L66" s="63"/>
      <c r="M66" s="7"/>
      <c r="N66" s="7"/>
      <c r="O66" s="63"/>
      <c r="P66" s="63"/>
      <c r="Q66" s="63"/>
      <c r="R66" s="63"/>
      <c r="S66" s="63"/>
      <c r="T66" s="63"/>
      <c r="U66" s="60"/>
    </row>
    <row r="67" spans="1:21" ht="12.75" customHeight="1" x14ac:dyDescent="0.2">
      <c r="A67" s="83" t="s">
        <v>76</v>
      </c>
      <c r="B67" s="83"/>
      <c r="C67" s="83"/>
      <c r="D67" s="51">
        <f>SUM(D64:D66)</f>
        <v>1375</v>
      </c>
      <c r="E67" s="51">
        <f t="shared" ref="E67:M67" si="6">SUM(E64:E66)</f>
        <v>1375</v>
      </c>
      <c r="F67" s="51">
        <f t="shared" si="6"/>
        <v>0</v>
      </c>
      <c r="G67" s="51">
        <f t="shared" si="6"/>
        <v>0</v>
      </c>
      <c r="H67" s="51">
        <f t="shared" si="6"/>
        <v>0</v>
      </c>
      <c r="I67" s="51">
        <f t="shared" si="6"/>
        <v>0</v>
      </c>
      <c r="J67" s="51">
        <f t="shared" si="6"/>
        <v>0</v>
      </c>
      <c r="K67" s="51">
        <f t="shared" si="6"/>
        <v>1375</v>
      </c>
      <c r="L67" s="51">
        <f t="shared" si="6"/>
        <v>0</v>
      </c>
      <c r="M67" s="51">
        <f t="shared" si="6"/>
        <v>1375</v>
      </c>
      <c r="N67" s="3"/>
      <c r="O67" s="60"/>
      <c r="P67" s="60"/>
      <c r="Q67" s="60"/>
      <c r="R67" s="60"/>
      <c r="S67" s="60"/>
      <c r="T67" s="60"/>
      <c r="U67" s="60">
        <f>SUM(U64:U66)</f>
        <v>36.700000000000003</v>
      </c>
    </row>
    <row r="68" spans="1:21" ht="12.75" customHeight="1" x14ac:dyDescent="0.2">
      <c r="A68" s="30" t="s">
        <v>73</v>
      </c>
      <c r="B68" s="82" t="s">
        <v>39</v>
      </c>
      <c r="C68" s="82"/>
      <c r="D68" s="82"/>
      <c r="E68" s="82"/>
      <c r="F68" s="82"/>
      <c r="G68" s="82"/>
      <c r="H68" s="82"/>
      <c r="I68" s="82"/>
      <c r="J68" s="82"/>
      <c r="K68" s="82"/>
      <c r="L68" s="82"/>
      <c r="M68" s="82"/>
      <c r="N68" s="82"/>
      <c r="O68" s="82"/>
      <c r="P68" s="82"/>
      <c r="Q68" s="82"/>
      <c r="R68" s="82"/>
      <c r="S68" s="82"/>
      <c r="T68" s="82"/>
      <c r="U68" s="82"/>
    </row>
    <row r="69" spans="1:21" ht="165.75" x14ac:dyDescent="0.2">
      <c r="A69" s="46" t="s">
        <v>124</v>
      </c>
      <c r="B69" s="49" t="s">
        <v>126</v>
      </c>
      <c r="C69" s="42" t="s">
        <v>139</v>
      </c>
      <c r="D69" s="39">
        <v>1367.39</v>
      </c>
      <c r="E69" s="39">
        <v>1367.39</v>
      </c>
      <c r="F69" s="28"/>
      <c r="G69" s="28"/>
      <c r="H69" s="28"/>
      <c r="I69" s="28"/>
      <c r="J69" s="28"/>
      <c r="K69" s="63"/>
      <c r="L69" s="39">
        <v>1367.39</v>
      </c>
      <c r="M69" s="39">
        <v>1367.39</v>
      </c>
      <c r="N69" s="7"/>
      <c r="O69" s="7"/>
      <c r="P69" s="63"/>
      <c r="Q69" s="63"/>
      <c r="R69" s="63"/>
      <c r="S69" s="63"/>
      <c r="T69" s="63"/>
      <c r="U69" s="63"/>
    </row>
    <row r="70" spans="1:21" ht="165.75" x14ac:dyDescent="0.2">
      <c r="A70" s="46" t="s">
        <v>125</v>
      </c>
      <c r="B70" s="49" t="s">
        <v>127</v>
      </c>
      <c r="C70" s="40" t="s">
        <v>128</v>
      </c>
      <c r="D70" s="44">
        <v>2404.0700000000002</v>
      </c>
      <c r="E70" s="44">
        <v>2404.0700000000002</v>
      </c>
      <c r="F70" s="28"/>
      <c r="G70" s="28"/>
      <c r="H70" s="28"/>
      <c r="I70" s="28"/>
      <c r="J70" s="28"/>
      <c r="K70" s="63"/>
      <c r="L70" s="44">
        <v>2404.0700000000002</v>
      </c>
      <c r="M70" s="44">
        <v>2404.0700000000002</v>
      </c>
      <c r="N70" s="7"/>
      <c r="O70" s="7"/>
      <c r="P70" s="63"/>
      <c r="Q70" s="63"/>
      <c r="R70" s="63"/>
      <c r="S70" s="63"/>
      <c r="T70" s="63"/>
      <c r="U70" s="63"/>
    </row>
    <row r="71" spans="1:21" x14ac:dyDescent="0.2">
      <c r="A71" s="83" t="s">
        <v>74</v>
      </c>
      <c r="B71" s="83"/>
      <c r="C71" s="83"/>
      <c r="D71" s="51">
        <f t="shared" ref="D71:M71" si="7">SUM(D69:D70)</f>
        <v>3771.46</v>
      </c>
      <c r="E71" s="51">
        <f t="shared" si="7"/>
        <v>3771.46</v>
      </c>
      <c r="F71" s="60">
        <f t="shared" si="7"/>
        <v>0</v>
      </c>
      <c r="G71" s="60">
        <f t="shared" si="7"/>
        <v>0</v>
      </c>
      <c r="H71" s="60">
        <f t="shared" si="7"/>
        <v>0</v>
      </c>
      <c r="I71" s="60">
        <f t="shared" si="7"/>
        <v>0</v>
      </c>
      <c r="J71" s="60">
        <f t="shared" si="7"/>
        <v>0</v>
      </c>
      <c r="K71" s="60">
        <f t="shared" si="7"/>
        <v>0</v>
      </c>
      <c r="L71" s="51">
        <f t="shared" si="7"/>
        <v>3771.46</v>
      </c>
      <c r="M71" s="51">
        <f t="shared" si="7"/>
        <v>3771.46</v>
      </c>
      <c r="N71" s="3"/>
      <c r="O71" s="3"/>
      <c r="P71" s="60"/>
      <c r="Q71" s="60"/>
      <c r="R71" s="60"/>
      <c r="S71" s="60"/>
      <c r="T71" s="60"/>
      <c r="U71" s="60">
        <v>0</v>
      </c>
    </row>
    <row r="72" spans="1:21" ht="12.75" hidden="1" customHeight="1" x14ac:dyDescent="0.2">
      <c r="A72" s="8" t="s">
        <v>24</v>
      </c>
      <c r="B72" s="82" t="s">
        <v>7</v>
      </c>
      <c r="C72" s="82"/>
      <c r="D72" s="82"/>
      <c r="E72" s="82"/>
      <c r="F72" s="82"/>
      <c r="G72" s="82"/>
      <c r="H72" s="82"/>
      <c r="I72" s="82"/>
      <c r="J72" s="82"/>
      <c r="K72" s="82"/>
      <c r="L72" s="82"/>
      <c r="M72" s="82"/>
      <c r="N72" s="82"/>
      <c r="O72" s="82"/>
      <c r="P72" s="82"/>
      <c r="Q72" s="82"/>
      <c r="R72" s="82"/>
      <c r="S72" s="82"/>
      <c r="T72" s="82"/>
      <c r="U72" s="82"/>
    </row>
    <row r="73" spans="1:21" ht="12.75" customHeight="1" x14ac:dyDescent="0.2">
      <c r="A73" s="8" t="s">
        <v>77</v>
      </c>
      <c r="B73" s="82" t="s">
        <v>41</v>
      </c>
      <c r="C73" s="82"/>
      <c r="D73" s="82"/>
      <c r="E73" s="82"/>
      <c r="F73" s="82"/>
      <c r="G73" s="82"/>
      <c r="H73" s="82"/>
      <c r="I73" s="82"/>
      <c r="J73" s="82"/>
      <c r="K73" s="82"/>
      <c r="L73" s="82"/>
      <c r="M73" s="82"/>
      <c r="N73" s="82"/>
      <c r="O73" s="82"/>
      <c r="P73" s="82"/>
      <c r="Q73" s="82"/>
      <c r="R73" s="82"/>
      <c r="S73" s="82"/>
      <c r="T73" s="82"/>
      <c r="U73" s="82"/>
    </row>
    <row r="74" spans="1:21" ht="178.5" x14ac:dyDescent="0.2">
      <c r="A74" s="30" t="s">
        <v>129</v>
      </c>
      <c r="B74" s="42" t="s">
        <v>138</v>
      </c>
      <c r="C74" s="39" t="s">
        <v>119</v>
      </c>
      <c r="D74" s="39">
        <v>91.06</v>
      </c>
      <c r="E74" s="39">
        <v>91.06</v>
      </c>
      <c r="F74" s="60"/>
      <c r="G74" s="60"/>
      <c r="H74" s="60"/>
      <c r="I74" s="60"/>
      <c r="J74" s="60"/>
      <c r="K74" s="60"/>
      <c r="L74" s="39">
        <v>91.06</v>
      </c>
      <c r="M74" s="39">
        <v>91.06</v>
      </c>
      <c r="N74" s="60"/>
      <c r="O74" s="60"/>
      <c r="P74" s="60"/>
      <c r="Q74" s="60"/>
      <c r="R74" s="60"/>
      <c r="S74" s="60"/>
      <c r="T74" s="60"/>
      <c r="U74" s="60"/>
    </row>
    <row r="75" spans="1:21" ht="204" x14ac:dyDescent="0.2">
      <c r="A75" s="30" t="s">
        <v>130</v>
      </c>
      <c r="B75" s="42" t="s">
        <v>131</v>
      </c>
      <c r="C75" s="39" t="s">
        <v>119</v>
      </c>
      <c r="D75" s="39">
        <v>28.63</v>
      </c>
      <c r="E75" s="39">
        <v>28.63</v>
      </c>
      <c r="F75" s="28"/>
      <c r="G75" s="28"/>
      <c r="H75" s="28"/>
      <c r="I75" s="28"/>
      <c r="J75" s="28"/>
      <c r="K75" s="60"/>
      <c r="L75" s="39">
        <v>28.63</v>
      </c>
      <c r="M75" s="39">
        <v>28.63</v>
      </c>
      <c r="N75" s="3"/>
      <c r="O75" s="3"/>
      <c r="P75" s="60"/>
      <c r="Q75" s="60"/>
      <c r="R75" s="60"/>
      <c r="S75" s="60"/>
      <c r="T75" s="60"/>
      <c r="U75" s="60"/>
    </row>
    <row r="76" spans="1:21" ht="111" customHeight="1" x14ac:dyDescent="0.2">
      <c r="A76" s="30" t="s">
        <v>137</v>
      </c>
      <c r="B76" s="42" t="s">
        <v>133</v>
      </c>
      <c r="C76" s="39" t="s">
        <v>144</v>
      </c>
      <c r="D76" s="39">
        <v>616.88</v>
      </c>
      <c r="E76" s="39">
        <v>616.88</v>
      </c>
      <c r="F76" s="28"/>
      <c r="G76" s="28"/>
      <c r="H76" s="28"/>
      <c r="I76" s="28"/>
      <c r="J76" s="28"/>
      <c r="K76" s="53">
        <v>616.88</v>
      </c>
      <c r="L76" s="39"/>
      <c r="M76" s="39">
        <v>616.88</v>
      </c>
      <c r="N76" s="3"/>
      <c r="O76" s="3"/>
      <c r="P76" s="60"/>
      <c r="Q76" s="60"/>
      <c r="R76" s="60"/>
      <c r="S76" s="60"/>
      <c r="T76" s="60"/>
      <c r="U76" s="60"/>
    </row>
    <row r="77" spans="1:21" ht="73.5" customHeight="1" x14ac:dyDescent="0.2">
      <c r="A77" s="68" t="s">
        <v>143</v>
      </c>
      <c r="B77" s="57" t="s">
        <v>117</v>
      </c>
      <c r="C77" s="39" t="s">
        <v>147</v>
      </c>
      <c r="D77" s="39">
        <v>68.12</v>
      </c>
      <c r="E77" s="39">
        <v>68.12</v>
      </c>
      <c r="F77" s="28"/>
      <c r="G77" s="28"/>
      <c r="H77" s="28"/>
      <c r="I77" s="28"/>
      <c r="J77" s="28"/>
      <c r="K77" s="53">
        <v>68.12</v>
      </c>
      <c r="L77" s="39"/>
      <c r="M77" s="39">
        <v>68.12</v>
      </c>
      <c r="N77" s="3"/>
      <c r="O77" s="3"/>
      <c r="P77" s="60"/>
      <c r="Q77" s="60"/>
      <c r="R77" s="60"/>
      <c r="S77" s="60"/>
      <c r="T77" s="60"/>
      <c r="U77" s="60"/>
    </row>
    <row r="78" spans="1:21" ht="12.75" customHeight="1" x14ac:dyDescent="0.2">
      <c r="A78" s="83" t="s">
        <v>78</v>
      </c>
      <c r="B78" s="83"/>
      <c r="C78" s="83"/>
      <c r="D78" s="60">
        <f>SUM(D74:D77)</f>
        <v>804.68999999999994</v>
      </c>
      <c r="E78" s="60">
        <f>SUM(E74:E77)</f>
        <v>804.68999999999994</v>
      </c>
      <c r="F78" s="60">
        <f t="shared" ref="F78:L78" si="8">SUM(F74:F75)</f>
        <v>0</v>
      </c>
      <c r="G78" s="60">
        <f t="shared" si="8"/>
        <v>0</v>
      </c>
      <c r="H78" s="60">
        <f t="shared" si="8"/>
        <v>0</v>
      </c>
      <c r="I78" s="60">
        <f t="shared" si="8"/>
        <v>0</v>
      </c>
      <c r="J78" s="60">
        <f t="shared" si="8"/>
        <v>0</v>
      </c>
      <c r="K78" s="60">
        <f>SUM(K76:K77)</f>
        <v>685</v>
      </c>
      <c r="L78" s="60">
        <f t="shared" si="8"/>
        <v>119.69</v>
      </c>
      <c r="M78" s="60">
        <f>SUM(M74:M77)</f>
        <v>804.68999999999994</v>
      </c>
      <c r="N78" s="3"/>
      <c r="O78" s="3"/>
      <c r="P78" s="60"/>
      <c r="Q78" s="60"/>
      <c r="R78" s="60"/>
      <c r="S78" s="60"/>
      <c r="T78" s="60"/>
      <c r="U78" s="60">
        <v>0</v>
      </c>
    </row>
    <row r="79" spans="1:21" ht="12.75" customHeight="1" x14ac:dyDescent="0.2">
      <c r="A79" s="83" t="s">
        <v>46</v>
      </c>
      <c r="B79" s="83"/>
      <c r="C79" s="83"/>
      <c r="D79" s="60">
        <f t="shared" ref="D79:M79" si="9">D78+D71+D67+D62+D59+D56</f>
        <v>5951.15</v>
      </c>
      <c r="E79" s="60">
        <f t="shared" si="9"/>
        <v>5951.15</v>
      </c>
      <c r="F79" s="60">
        <f t="shared" si="9"/>
        <v>0</v>
      </c>
      <c r="G79" s="60">
        <f t="shared" si="9"/>
        <v>0</v>
      </c>
      <c r="H79" s="60">
        <f t="shared" si="9"/>
        <v>0</v>
      </c>
      <c r="I79" s="60">
        <f t="shared" si="9"/>
        <v>0</v>
      </c>
      <c r="J79" s="60">
        <f t="shared" si="9"/>
        <v>0</v>
      </c>
      <c r="K79" s="60">
        <f t="shared" si="9"/>
        <v>2060</v>
      </c>
      <c r="L79" s="60">
        <f t="shared" si="9"/>
        <v>3891.15</v>
      </c>
      <c r="M79" s="60">
        <f t="shared" si="9"/>
        <v>5951.15</v>
      </c>
      <c r="N79" s="3"/>
      <c r="O79" s="3"/>
      <c r="P79" s="60"/>
      <c r="Q79" s="60"/>
      <c r="R79" s="60"/>
      <c r="S79" s="60"/>
      <c r="T79" s="60"/>
      <c r="U79" s="60">
        <f>SUM(U67+U71+U78)</f>
        <v>36.700000000000003</v>
      </c>
    </row>
    <row r="80" spans="1:21" ht="13.5" customHeight="1" x14ac:dyDescent="0.2">
      <c r="A80" s="81" t="s">
        <v>21</v>
      </c>
      <c r="B80" s="81"/>
      <c r="C80" s="81"/>
      <c r="D80" s="52">
        <f t="shared" ref="D80:M80" si="10">D79+D51</f>
        <v>11745.4</v>
      </c>
      <c r="E80" s="52">
        <f t="shared" si="10"/>
        <v>11745.4</v>
      </c>
      <c r="F80" s="52">
        <f t="shared" si="10"/>
        <v>0</v>
      </c>
      <c r="G80" s="52">
        <f t="shared" si="10"/>
        <v>0</v>
      </c>
      <c r="H80" s="52">
        <f t="shared" si="10"/>
        <v>0</v>
      </c>
      <c r="I80" s="52">
        <f t="shared" si="10"/>
        <v>0</v>
      </c>
      <c r="J80" s="52">
        <f t="shared" si="10"/>
        <v>0</v>
      </c>
      <c r="K80" s="52">
        <f t="shared" si="10"/>
        <v>2568.6</v>
      </c>
      <c r="L80" s="52">
        <f t="shared" si="10"/>
        <v>9176.7999999999993</v>
      </c>
      <c r="M80" s="52">
        <f t="shared" si="10"/>
        <v>11745.4</v>
      </c>
      <c r="N80" s="7"/>
      <c r="O80" s="7"/>
      <c r="P80" s="63"/>
      <c r="Q80" s="63"/>
      <c r="R80" s="63"/>
      <c r="S80" s="63"/>
      <c r="T80" s="63"/>
      <c r="U80" s="70">
        <f>SUM(U51+U79)</f>
        <v>3034.2</v>
      </c>
    </row>
    <row r="81" spans="1:21" ht="13.5" customHeight="1" x14ac:dyDescent="0.2">
      <c r="A81" s="95" t="s">
        <v>51</v>
      </c>
      <c r="B81" s="95"/>
      <c r="C81" s="95"/>
      <c r="D81" s="95"/>
      <c r="E81" s="95"/>
      <c r="F81" s="95"/>
      <c r="G81" s="95"/>
      <c r="I81" s="97"/>
      <c r="J81" s="97"/>
      <c r="K81" s="97"/>
      <c r="L81" s="97"/>
      <c r="M81" s="97"/>
      <c r="N81" s="97"/>
      <c r="O81" s="97"/>
      <c r="P81" s="97"/>
      <c r="Q81" s="97"/>
      <c r="R81" s="97"/>
      <c r="S81" s="97"/>
      <c r="T81" s="97"/>
      <c r="U81" s="97"/>
    </row>
    <row r="82" spans="1:21" ht="13.5" customHeight="1" x14ac:dyDescent="0.2">
      <c r="A82" s="9" t="s">
        <v>52</v>
      </c>
      <c r="B82" s="4"/>
      <c r="C82" s="4"/>
      <c r="D82" s="4"/>
      <c r="E82" s="4"/>
      <c r="F82" s="4"/>
      <c r="G82" s="10"/>
      <c r="H82" s="10"/>
      <c r="I82" s="10"/>
      <c r="J82" s="10"/>
      <c r="K82" s="4"/>
      <c r="L82" s="4"/>
      <c r="M82" s="5"/>
      <c r="N82" s="5"/>
      <c r="O82" s="5"/>
      <c r="P82" s="4"/>
      <c r="Q82" s="4"/>
      <c r="R82" s="4"/>
      <c r="S82" s="4"/>
      <c r="T82" s="4"/>
    </row>
    <row r="83" spans="1:21" ht="13.5" customHeight="1" x14ac:dyDescent="0.2">
      <c r="A83" s="9" t="s">
        <v>53</v>
      </c>
      <c r="B83" s="4"/>
      <c r="C83" s="4"/>
      <c r="D83" s="4"/>
      <c r="E83" s="4"/>
      <c r="F83" s="4"/>
      <c r="G83" s="10"/>
      <c r="H83" s="10"/>
      <c r="S83" s="6"/>
      <c r="T83" s="6"/>
      <c r="U83" s="10"/>
    </row>
    <row r="84" spans="1:21" x14ac:dyDescent="0.2">
      <c r="B84" s="31"/>
      <c r="C84" s="31"/>
      <c r="D84" s="32"/>
      <c r="F84" s="33"/>
      <c r="G84" s="33"/>
      <c r="H84" s="33"/>
      <c r="I84" s="34"/>
      <c r="J84" s="34"/>
      <c r="K84" s="34"/>
      <c r="S84" s="6"/>
      <c r="T84" s="6"/>
    </row>
    <row r="85" spans="1:21" ht="16.5" customHeight="1" x14ac:dyDescent="0.2">
      <c r="A85" s="96" t="s">
        <v>132</v>
      </c>
      <c r="B85" s="96"/>
      <c r="C85" s="96"/>
      <c r="D85" s="96"/>
      <c r="E85" s="96"/>
      <c r="F85" s="96"/>
      <c r="G85" s="96"/>
      <c r="H85" s="96"/>
      <c r="I85" s="96"/>
      <c r="J85" s="96"/>
      <c r="K85" s="96"/>
      <c r="L85" s="96"/>
      <c r="M85" s="96"/>
    </row>
    <row r="86" spans="1:21" x14ac:dyDescent="0.2">
      <c r="A86" s="98" t="s">
        <v>44</v>
      </c>
      <c r="B86" s="98"/>
      <c r="C86" s="98"/>
      <c r="F86" s="94" t="s">
        <v>2</v>
      </c>
      <c r="G86" s="94"/>
      <c r="H86" s="94"/>
      <c r="J86" s="94" t="s">
        <v>54</v>
      </c>
      <c r="K86" s="94"/>
      <c r="L86" s="94"/>
      <c r="M86" s="94"/>
    </row>
  </sheetData>
  <mergeCells count="77">
    <mergeCell ref="A59:C59"/>
    <mergeCell ref="B41:U41"/>
    <mergeCell ref="B25:U25"/>
    <mergeCell ref="T14:T17"/>
    <mergeCell ref="U14:U17"/>
    <mergeCell ref="S14:S17"/>
    <mergeCell ref="B44:U44"/>
    <mergeCell ref="A50:C50"/>
    <mergeCell ref="B52:U52"/>
    <mergeCell ref="A40:C40"/>
    <mergeCell ref="A24:C24"/>
    <mergeCell ref="A30:C30"/>
    <mergeCell ref="A36:C36"/>
    <mergeCell ref="B21:U21"/>
    <mergeCell ref="B19:U19"/>
    <mergeCell ref="F86:H86"/>
    <mergeCell ref="A56:C56"/>
    <mergeCell ref="B72:U72"/>
    <mergeCell ref="B73:U73"/>
    <mergeCell ref="A67:C67"/>
    <mergeCell ref="A71:C71"/>
    <mergeCell ref="B63:U63"/>
    <mergeCell ref="J86:M86"/>
    <mergeCell ref="A81:G81"/>
    <mergeCell ref="A85:M85"/>
    <mergeCell ref="I81:U81"/>
    <mergeCell ref="A80:C80"/>
    <mergeCell ref="B57:U57"/>
    <mergeCell ref="A78:C78"/>
    <mergeCell ref="A79:C79"/>
    <mergeCell ref="A86:C86"/>
    <mergeCell ref="K3:N3"/>
    <mergeCell ref="K4:N4"/>
    <mergeCell ref="M7:N7"/>
    <mergeCell ref="N17:O17"/>
    <mergeCell ref="N18:O18"/>
    <mergeCell ref="A11:R11"/>
    <mergeCell ref="A12:R12"/>
    <mergeCell ref="A14:A17"/>
    <mergeCell ref="D15:D17"/>
    <mergeCell ref="Q14:Q17"/>
    <mergeCell ref="C14:C17"/>
    <mergeCell ref="B14:B17"/>
    <mergeCell ref="M14:P14"/>
    <mergeCell ref="E15:J15"/>
    <mergeCell ref="K2:M2"/>
    <mergeCell ref="A27:C27"/>
    <mergeCell ref="B28:U28"/>
    <mergeCell ref="B68:U68"/>
    <mergeCell ref="A51:C51"/>
    <mergeCell ref="B60:U60"/>
    <mergeCell ref="A62:C62"/>
    <mergeCell ref="A53:U53"/>
    <mergeCell ref="B34:U34"/>
    <mergeCell ref="A33:C33"/>
    <mergeCell ref="M15:M17"/>
    <mergeCell ref="A43:C43"/>
    <mergeCell ref="B31:U31"/>
    <mergeCell ref="A20:U20"/>
    <mergeCell ref="B37:U37"/>
    <mergeCell ref="B54:U54"/>
    <mergeCell ref="N1:U1"/>
    <mergeCell ref="F16:F17"/>
    <mergeCell ref="D14:J14"/>
    <mergeCell ref="A13:R13"/>
    <mergeCell ref="E16:E17"/>
    <mergeCell ref="J16:J17"/>
    <mergeCell ref="B2:E2"/>
    <mergeCell ref="B3:E3"/>
    <mergeCell ref="B6:E6"/>
    <mergeCell ref="N15:P16"/>
    <mergeCell ref="G16:G17"/>
    <mergeCell ref="K14:L14"/>
    <mergeCell ref="L15:L17"/>
    <mergeCell ref="R14:R17"/>
    <mergeCell ref="H16:I16"/>
    <mergeCell ref="K15:K17"/>
  </mergeCells>
  <phoneticPr fontId="2" type="noConversion"/>
  <pageMargins left="0.78740157480314965" right="0.39370078740157483" top="0.59055118110236227" bottom="0.59055118110236227" header="3.937007874015748E-2" footer="0"/>
  <pageSetup paperSize="9" scale="83" fitToHeight="7" orientation="landscape" r:id="rId1"/>
  <headerFooter differentFirst="1">
    <oddHeader>&amp;C&amp;"Times New Roman,звичайний"&amp;9&amp;P
&amp;R&amp;"Times New Roman,звичайний"&amp;9Продовження додатка &amp;A</oddHeader>
  </headerFooter>
  <rowBreaks count="1" manualBreakCount="1">
    <brk id="76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3</vt:lpstr>
      <vt:lpstr>'3'!Заголовки_для_печати</vt:lpstr>
      <vt:lpstr>'3'!Область_печати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xp</dc:creator>
  <cp:lastModifiedBy>kompvid2</cp:lastModifiedBy>
  <cp:lastPrinted>2019-12-27T14:02:28Z</cp:lastPrinted>
  <dcterms:created xsi:type="dcterms:W3CDTF">2011-09-13T12:33:42Z</dcterms:created>
  <dcterms:modified xsi:type="dcterms:W3CDTF">2020-02-06T14:01:58Z</dcterms:modified>
</cp:coreProperties>
</file>