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ompvid2\Desktop\Saite\"/>
    </mc:Choice>
  </mc:AlternateContent>
  <bookViews>
    <workbookView xWindow="0" yWindow="8160" windowWidth="18795" windowHeight="11640"/>
  </bookViews>
  <sheets>
    <sheet name="сторінка 1" sheetId="1" r:id="rId1"/>
    <sheet name="Лист1" sheetId="4" state="hidden" r:id="rId2"/>
    <sheet name="розрах дотації" sheetId="3" state="hidden" r:id="rId3"/>
  </sheets>
  <definedNames>
    <definedName name="_xlnm.Print_Titles" localSheetId="0">'сторінка 1'!$9:$13</definedName>
    <definedName name="_xlnm.Print_Area" localSheetId="0">'сторінка 1'!$A$1:$F$32</definedName>
  </definedNames>
  <calcPr calcId="162913" fullCalcOnLoad="1"/>
</workbook>
</file>

<file path=xl/calcChain.xml><?xml version="1.0" encoding="utf-8"?>
<calcChain xmlns="http://schemas.openxmlformats.org/spreadsheetml/2006/main">
  <c r="F20" i="1" l="1"/>
  <c r="F19" i="1" s="1"/>
  <c r="E21" i="1"/>
  <c r="C21" i="1"/>
  <c r="E16" i="1"/>
  <c r="D25" i="1"/>
  <c r="D24" i="1" s="1"/>
  <c r="E15" i="1"/>
  <c r="E14" i="1" s="1"/>
  <c r="E25" i="1"/>
  <c r="E24" i="1" s="1"/>
  <c r="E23" i="1" s="1"/>
  <c r="C17" i="1"/>
  <c r="C25" i="1"/>
  <c r="C27" i="1"/>
  <c r="C16" i="1"/>
  <c r="C28" i="1"/>
  <c r="C26" i="1"/>
  <c r="F8" i="4"/>
  <c r="B8" i="4"/>
  <c r="C6" i="4"/>
  <c r="E6" i="4" s="1"/>
  <c r="K15" i="3"/>
  <c r="L12" i="3"/>
  <c r="L15" i="3" s="1"/>
  <c r="L13" i="3"/>
  <c r="L14" i="3"/>
  <c r="J14" i="3"/>
  <c r="J13" i="3"/>
  <c r="J15" i="3" s="1"/>
  <c r="J12" i="3"/>
  <c r="G14" i="3"/>
  <c r="G13" i="3"/>
  <c r="G12" i="3"/>
  <c r="B15" i="3"/>
  <c r="C5" i="4"/>
  <c r="E5" i="4"/>
  <c r="G5" i="4" s="1"/>
  <c r="C7" i="4"/>
  <c r="E7" i="4"/>
  <c r="C4" i="4"/>
  <c r="C8" i="4" s="1"/>
  <c r="C14" i="1" l="1"/>
  <c r="D23" i="1"/>
  <c r="C24" i="1"/>
  <c r="E19" i="1"/>
  <c r="C19" i="1" s="1"/>
  <c r="F18" i="1"/>
  <c r="C15" i="1"/>
  <c r="E20" i="1"/>
  <c r="C20" i="1" s="1"/>
  <c r="E4" i="4"/>
  <c r="E8" i="4" s="1"/>
  <c r="F22" i="1" l="1"/>
  <c r="F29" i="1" s="1"/>
  <c r="E18" i="1"/>
  <c r="D29" i="1"/>
  <c r="C23" i="1"/>
  <c r="C18" i="1" l="1"/>
  <c r="E22" i="1"/>
  <c r="E29" i="1" l="1"/>
  <c r="C29" i="1" s="1"/>
  <c r="C22" i="1"/>
</calcChain>
</file>

<file path=xl/sharedStrings.xml><?xml version="1.0" encoding="utf-8"?>
<sst xmlns="http://schemas.openxmlformats.org/spreadsheetml/2006/main" count="52" uniqueCount="52">
  <si>
    <t>Код</t>
  </si>
  <si>
    <t>Загальний фонд</t>
  </si>
  <si>
    <t>Спеціальний фонд</t>
  </si>
  <si>
    <t>(грн.)</t>
  </si>
  <si>
    <t>Додаток 1</t>
  </si>
  <si>
    <t xml:space="preserve">Назва району </t>
  </si>
  <si>
    <t>Всього                                        (грн.)</t>
  </si>
  <si>
    <t xml:space="preserve">Норматив щоденного відрахування            (у відсотках від обсягу доходів загального фонду міського бюджету  з врахуванням дотації вирівнювання з державного бюджету)  </t>
  </si>
  <si>
    <t xml:space="preserve">Першотравневий </t>
  </si>
  <si>
    <t xml:space="preserve">Садгірський </t>
  </si>
  <si>
    <t xml:space="preserve">Шевченківський </t>
  </si>
  <si>
    <t xml:space="preserve">Разом </t>
  </si>
  <si>
    <t>Х</t>
  </si>
  <si>
    <t xml:space="preserve">Обсяг дотації вирівнювання районним у місті бюджетам                                    на 2011 рік </t>
  </si>
  <si>
    <t>11010100 </t>
  </si>
  <si>
    <t>11010200 </t>
  </si>
  <si>
    <t>11010400 </t>
  </si>
  <si>
    <t>11010500 </t>
  </si>
  <si>
    <t>Всього ПДФО</t>
  </si>
  <si>
    <t>Надходження за 11 місяців</t>
  </si>
  <si>
    <t>Пиома вага</t>
  </si>
  <si>
    <t>прогноз  ПДФО на 2013 рік</t>
  </si>
  <si>
    <t>до рішення міської ради</t>
  </si>
  <si>
    <t xml:space="preserve">VІІ скликання </t>
  </si>
  <si>
    <t xml:space="preserve">      Секретар Чернівецької міської ради                                                                                           В. Продан            </t>
  </si>
  <si>
    <t>Субвенції з місцевих бюджетів іншим місцевим бюджетам</t>
  </si>
  <si>
    <t>Офіційні трансферти  </t>
  </si>
  <si>
    <t>Від органів державного управління  </t>
  </si>
  <si>
    <t>40000000 </t>
  </si>
  <si>
    <t>41000000 </t>
  </si>
  <si>
    <t>_____________   №________</t>
  </si>
  <si>
    <t>Зміни до доходів міського бюджету на 2019 рік</t>
  </si>
  <si>
    <t>Найменування згідно з Класифікацією доходів бюджету</t>
  </si>
  <si>
    <t xml:space="preserve">Усього </t>
  </si>
  <si>
    <t>усього</t>
  </si>
  <si>
    <t>Разом доходів</t>
  </si>
  <si>
    <t>у тому числі бюджет розвитку</t>
  </si>
  <si>
    <t>Неподаткові надходження</t>
  </si>
  <si>
    <r>
      <t>25000000</t>
    </r>
    <r>
      <rPr>
        <sz val="18"/>
        <rFont val="Times New Roman"/>
        <family val="1"/>
        <charset val="204"/>
      </rPr>
      <t> </t>
    </r>
  </si>
  <si>
    <r>
      <t>Власні надходження бюджетних установ</t>
    </r>
    <r>
      <rPr>
        <sz val="18"/>
        <rFont val="Times New Roman"/>
        <family val="1"/>
        <charset val="204"/>
      </rPr>
      <t xml:space="preserve">  </t>
    </r>
  </si>
  <si>
    <r>
      <t>25010000</t>
    </r>
    <r>
      <rPr>
        <sz val="18"/>
        <rFont val="Times New Roman"/>
        <family val="1"/>
        <charset val="204"/>
      </rPr>
      <t> </t>
    </r>
  </si>
  <si>
    <r>
      <t>Надходження від плати за послуги, що надаються бюджетними установами згідно із законодавством</t>
    </r>
    <r>
      <rPr>
        <sz val="18"/>
        <rFont val="Times New Roman"/>
        <family val="1"/>
        <charset val="204"/>
      </rPr>
      <t> </t>
    </r>
  </si>
  <si>
    <t>25010100 </t>
  </si>
  <si>
    <t>Плата за послуги, що надаються бюджетними установами згідно з їх основною діяльністю </t>
  </si>
  <si>
    <t>Субвенція з місцевого бюджету на надання пільг та житлових субсидій населенню на оплату електроенергії, природного газу, послуг тепло-, водопостачання і водовідведення, квартирної плати (утримання будинків і споруд та прибудинкових територій), управління багатоквартирним будинком, поводження з побутовими відходами (вивезення побутових відходів) та вивезення рідких нечистот, внесків за встановлення, обслуговування та заміну вузлів комерційного обліку води та теплової енергії, абонентського обслуговування для споживачів комунальних послуг, що надаються у багатоквартирних будинках за індивідуальними договорами за рахунок відповідної субвенції з державного бюджету</t>
  </si>
  <si>
    <t>Субвенція з місцевого бюджету на виплату грошової компенсації за належні для отримання жилі приміщення для внутрішньо переміщених осіб, які захищали незалежність, суверенітет та територіальну цілісність України і брали безпосередню участь в антитерористичній операції, забезпеченні її проведення, перебуваючи безпосередньо в районах антитерористичної операції у період її проведення, у здійсненні заходів із забезпечення національної безпеки і оборони, відсічі і стримування збройної агресії Російської Федерації у Донецькій та Луганській областях, забезпеченні їх здійснення, перебуваючи безпосереденьо в районах та у період здійснення зазначених заходів, та визнані особами з інвалідністю внаслідок війни III групи відповідно до пунктів 11 - 14 частини другої статті 7 або учасниками бойових дій відповідно до пунктів 19 - 20 частини першої статті 6 Закону України "Про статус ветеранів війни, гарантії їх соціального захисту", та які потребують поліпшення житлових умов за рахунок відповідної субвенції з державного бюджету</t>
  </si>
  <si>
    <t>Усього доходів (без урахування міжбюджетних трансфертів)</t>
  </si>
  <si>
    <t>Доходи від операцій з капіталом</t>
  </si>
  <si>
    <t>Кошти від продажу землі і нематеріальних активів</t>
  </si>
  <si>
    <t>Кошти від продажу землі</t>
  </si>
  <si>
    <t>Кошти від продажу земельних ділянок несільськогосподарського призначення, що перебувають у державній або комунальній власності, та земельних ділянок, які знаходяться на території Автономної Республіки Крим</t>
  </si>
  <si>
    <t>Субвенція з місцевого бюджету на 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дітей, позбавлених батьківського піклування, осіб з їх числа за рахунок відповідної субвенції з державного бюджету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</si>
</sst>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8" formatCode="_-* #,##0.00&quot;р.&quot;_-;\-* #,##0.00&quot;р.&quot;_-;_-* &quot;-&quot;??&quot;р.&quot;_-;_-@_-"/>
    <numFmt numFmtId="192" formatCode="0.0"/>
    <numFmt numFmtId="193" formatCode="0.000"/>
  </numFmts>
  <fonts count="15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2"/>
      <name val="Times New Roman"/>
      <family val="1"/>
      <charset val="204"/>
    </font>
    <font>
      <b/>
      <sz val="16"/>
      <name val="Times New Roman Cyr"/>
      <family val="1"/>
      <charset val="204"/>
    </font>
    <font>
      <sz val="10"/>
      <name val="Times New Roman Cyr"/>
      <charset val="204"/>
    </font>
    <font>
      <sz val="14"/>
      <name val="Times New Roman"/>
      <family val="1"/>
      <charset val="204"/>
    </font>
    <font>
      <b/>
      <sz val="14"/>
      <name val="Times New Roman Cyr"/>
      <charset val="204"/>
    </font>
    <font>
      <sz val="14"/>
      <name val="Times New Roman"/>
      <family val="1"/>
    </font>
    <font>
      <sz val="14"/>
      <name val="Times New Roman Cyr"/>
      <family val="1"/>
      <charset val="204"/>
    </font>
    <font>
      <b/>
      <sz val="14"/>
      <name val="Times New Roman Cyr"/>
      <family val="1"/>
      <charset val="204"/>
    </font>
    <font>
      <sz val="14"/>
      <color indexed="8"/>
      <name val="Times New Roman"/>
      <family val="1"/>
    </font>
    <font>
      <b/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sz val="1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78" fontId="1" fillId="0" borderId="0" applyFont="0" applyFill="0" applyBorder="0" applyAlignment="0" applyProtection="0"/>
    <xf numFmtId="0" fontId="5" fillId="0" borderId="0"/>
  </cellStyleXfs>
  <cellXfs count="54">
    <xf numFmtId="0" fontId="0" fillId="0" borderId="0" xfId="0"/>
    <xf numFmtId="0" fontId="3" fillId="0" borderId="1" xfId="0" applyFont="1" applyBorder="1" applyAlignment="1">
      <alignment horizontal="center" vertical="top" wrapText="1"/>
    </xf>
    <xf numFmtId="0" fontId="6" fillId="0" borderId="0" xfId="0" applyFont="1"/>
    <xf numFmtId="0" fontId="2" fillId="0" borderId="0" xfId="2" applyFont="1" applyBorder="1" applyAlignment="1">
      <alignment horizontal="center"/>
    </xf>
    <xf numFmtId="0" fontId="8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178" fontId="9" fillId="0" borderId="0" xfId="1" applyFont="1" applyAlignment="1">
      <alignment horizontal="center"/>
    </xf>
    <xf numFmtId="178" fontId="9" fillId="0" borderId="0" xfId="1" applyFont="1" applyAlignment="1">
      <alignment horizontal="left"/>
    </xf>
    <xf numFmtId="178" fontId="9" fillId="0" borderId="0" xfId="1" applyFont="1" applyAlignment="1"/>
    <xf numFmtId="0" fontId="10" fillId="0" borderId="0" xfId="2" applyFont="1" applyBorder="1" applyAlignment="1">
      <alignment vertical="top" wrapText="1"/>
    </xf>
    <xf numFmtId="0" fontId="4" fillId="0" borderId="0" xfId="2" applyFont="1" applyBorder="1" applyAlignment="1">
      <alignment horizontal="center" vertical="top"/>
    </xf>
    <xf numFmtId="0" fontId="9" fillId="0" borderId="0" xfId="2" applyFont="1" applyBorder="1" applyAlignment="1">
      <alignment horizontal="right"/>
    </xf>
    <xf numFmtId="0" fontId="8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vertical="top"/>
    </xf>
    <xf numFmtId="193" fontId="8" fillId="0" borderId="1" xfId="0" applyNumberFormat="1" applyFont="1" applyBorder="1" applyAlignment="1">
      <alignment vertical="top"/>
    </xf>
    <xf numFmtId="0" fontId="8" fillId="0" borderId="1" xfId="0" applyFont="1" applyBorder="1" applyAlignment="1">
      <alignment horizontal="right" vertical="top"/>
    </xf>
    <xf numFmtId="0" fontId="0" fillId="0" borderId="0" xfId="0" applyAlignment="1">
      <alignment vertical="top"/>
    </xf>
    <xf numFmtId="0" fontId="6" fillId="0" borderId="0" xfId="0" applyFont="1" applyFill="1"/>
    <xf numFmtId="0" fontId="6" fillId="0" borderId="0" xfId="0" applyFont="1" applyAlignment="1">
      <alignment horizontal="left" vertical="top" wrapText="1"/>
    </xf>
    <xf numFmtId="193" fontId="0" fillId="0" borderId="1" xfId="0" applyNumberFormat="1" applyBorder="1"/>
    <xf numFmtId="0" fontId="0" fillId="0" borderId="1" xfId="0" applyBorder="1"/>
    <xf numFmtId="0" fontId="0" fillId="0" borderId="1" xfId="0" applyBorder="1" applyAlignment="1">
      <alignment wrapText="1"/>
    </xf>
    <xf numFmtId="2" fontId="0" fillId="0" borderId="1" xfId="0" applyNumberFormat="1" applyBorder="1"/>
    <xf numFmtId="192" fontId="0" fillId="0" borderId="1" xfId="0" applyNumberFormat="1" applyBorder="1"/>
    <xf numFmtId="0" fontId="3" fillId="0" borderId="1" xfId="0" applyFont="1" applyFill="1" applyBorder="1" applyAlignment="1">
      <alignment horizontal="center" vertical="top" wrapText="1"/>
    </xf>
    <xf numFmtId="192" fontId="0" fillId="0" borderId="0" xfId="0" applyNumberFormat="1"/>
    <xf numFmtId="0" fontId="6" fillId="0" borderId="0" xfId="0" applyFont="1" applyAlignment="1">
      <alignment horizontal="right"/>
    </xf>
    <xf numFmtId="0" fontId="6" fillId="0" borderId="0" xfId="0" applyFont="1" applyAlignment="1">
      <alignment horizontal="center"/>
    </xf>
    <xf numFmtId="2" fontId="12" fillId="0" borderId="1" xfId="0" applyNumberFormat="1" applyFont="1" applyFill="1" applyBorder="1" applyAlignment="1">
      <alignment horizontal="right" wrapText="1"/>
    </xf>
    <xf numFmtId="2" fontId="6" fillId="0" borderId="1" xfId="0" applyNumberFormat="1" applyFont="1" applyFill="1" applyBorder="1" applyAlignment="1">
      <alignment horizontal="right" wrapText="1"/>
    </xf>
    <xf numFmtId="0" fontId="12" fillId="0" borderId="1" xfId="0" applyFont="1" applyFill="1" applyBorder="1" applyAlignment="1">
      <alignment horizontal="justify" wrapText="1"/>
    </xf>
    <xf numFmtId="2" fontId="12" fillId="0" borderId="2" xfId="0" applyNumberFormat="1" applyFont="1" applyFill="1" applyBorder="1" applyAlignment="1">
      <alignment horizontal="right" wrapText="1"/>
    </xf>
    <xf numFmtId="0" fontId="12" fillId="0" borderId="1" xfId="0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justify" wrapText="1"/>
    </xf>
    <xf numFmtId="0" fontId="12" fillId="0" borderId="1" xfId="0" applyFont="1" applyFill="1" applyBorder="1" applyAlignment="1">
      <alignment horizontal="right" wrapText="1"/>
    </xf>
    <xf numFmtId="0" fontId="14" fillId="0" borderId="0" xfId="0" applyFont="1" applyFill="1"/>
    <xf numFmtId="0" fontId="13" fillId="0" borderId="0" xfId="0" applyFont="1" applyFill="1"/>
    <xf numFmtId="0" fontId="6" fillId="0" borderId="0" xfId="0" applyFont="1" applyBorder="1"/>
    <xf numFmtId="0" fontId="6" fillId="0" borderId="0" xfId="0" applyFont="1" applyFill="1" applyBorder="1"/>
    <xf numFmtId="2" fontId="12" fillId="0" borderId="0" xfId="0" applyNumberFormat="1" applyFont="1" applyFill="1" applyBorder="1" applyAlignment="1">
      <alignment horizontal="right" wrapText="1"/>
    </xf>
    <xf numFmtId="0" fontId="12" fillId="0" borderId="0" xfId="0" applyFont="1" applyFill="1" applyBorder="1" applyAlignment="1">
      <alignment horizontal="center" wrapText="1"/>
    </xf>
    <xf numFmtId="0" fontId="12" fillId="0" borderId="0" xfId="0" applyFont="1" applyFill="1" applyBorder="1" applyAlignment="1">
      <alignment horizontal="justify" wrapText="1"/>
    </xf>
    <xf numFmtId="0" fontId="14" fillId="0" borderId="0" xfId="0" applyFont="1" applyFill="1" applyBorder="1"/>
    <xf numFmtId="0" fontId="6" fillId="0" borderId="0" xfId="0" applyFont="1" applyFill="1" applyAlignment="1">
      <alignment horizontal="left" vertical="top" wrapText="1"/>
    </xf>
    <xf numFmtId="0" fontId="13" fillId="0" borderId="0" xfId="0" applyFont="1" applyAlignment="1">
      <alignment horizontal="center"/>
    </xf>
    <xf numFmtId="0" fontId="12" fillId="0" borderId="1" xfId="0" applyFont="1" applyBorder="1" applyAlignment="1">
      <alignment horizontal="center" vertical="center" wrapText="1"/>
    </xf>
    <xf numFmtId="0" fontId="6" fillId="0" borderId="0" xfId="0" applyFont="1" applyFill="1" applyAlignment="1">
      <alignment vertical="top" wrapText="1"/>
    </xf>
    <xf numFmtId="0" fontId="13" fillId="0" borderId="0" xfId="2" applyFont="1" applyBorder="1" applyAlignment="1">
      <alignment horizontal="center"/>
    </xf>
    <xf numFmtId="0" fontId="12" fillId="0" borderId="1" xfId="0" applyFont="1" applyBorder="1" applyAlignment="1">
      <alignment horizontal="center" wrapText="1"/>
    </xf>
    <xf numFmtId="178" fontId="9" fillId="0" borderId="0" xfId="1" applyFont="1" applyAlignment="1">
      <alignment horizontal="left"/>
    </xf>
    <xf numFmtId="0" fontId="10" fillId="0" borderId="0" xfId="2" applyFont="1" applyBorder="1" applyAlignment="1">
      <alignment horizontal="center" vertical="top" wrapText="1"/>
    </xf>
    <xf numFmtId="0" fontId="7" fillId="0" borderId="0" xfId="2" applyFont="1" applyAlignment="1"/>
  </cellXfs>
  <cellStyles count="3">
    <cellStyle name="Денежный" xfId="1" builtinId="4"/>
    <cellStyle name="Обычный" xfId="0" builtinId="0"/>
    <cellStyle name="Обычный_ОБЛАСТІ 2002 РІЙОНИ 200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R34"/>
  <sheetViews>
    <sheetView tabSelected="1" zoomScale="50" zoomScaleNormal="75" zoomScaleSheetLayoutView="50" workbookViewId="0">
      <pane ySplit="13" topLeftCell="A14" activePane="bottomLeft" state="frozen"/>
      <selection pane="bottomLeft" activeCell="K6" sqref="K6"/>
    </sheetView>
  </sheetViews>
  <sheetFormatPr defaultColWidth="11.28515625" defaultRowHeight="18.75" x14ac:dyDescent="0.3"/>
  <cols>
    <col min="1" max="1" width="15" style="28" customWidth="1"/>
    <col min="2" max="2" width="112.7109375" style="2" customWidth="1"/>
    <col min="3" max="3" width="16.85546875" style="2" customWidth="1"/>
    <col min="4" max="4" width="17.28515625" style="2" customWidth="1"/>
    <col min="5" max="5" width="16" style="2" customWidth="1"/>
    <col min="6" max="6" width="16.28515625" style="2" customWidth="1"/>
    <col min="7" max="56" width="11.28515625" style="39"/>
    <col min="57" max="16384" width="11.28515625" style="2"/>
  </cols>
  <sheetData>
    <row r="1" spans="1:56" ht="21" customHeight="1" x14ac:dyDescent="0.3">
      <c r="D1" s="18" t="s">
        <v>4</v>
      </c>
      <c r="E1" s="18"/>
      <c r="F1" s="18"/>
    </row>
    <row r="2" spans="1:56" x14ac:dyDescent="0.3">
      <c r="D2" s="45" t="s">
        <v>22</v>
      </c>
      <c r="E2" s="45"/>
      <c r="F2" s="45"/>
    </row>
    <row r="3" spans="1:56" x14ac:dyDescent="0.3">
      <c r="D3" s="48" t="s">
        <v>23</v>
      </c>
      <c r="E3" s="48"/>
      <c r="F3" s="48"/>
    </row>
    <row r="4" spans="1:56" ht="21.75" customHeight="1" x14ac:dyDescent="0.3">
      <c r="D4" s="45" t="s">
        <v>30</v>
      </c>
      <c r="E4" s="45"/>
      <c r="F4" s="45"/>
    </row>
    <row r="5" spans="1:56" ht="33" customHeight="1" x14ac:dyDescent="0.3">
      <c r="D5" s="19"/>
      <c r="E5" s="19"/>
      <c r="F5" s="19"/>
    </row>
    <row r="6" spans="1:56" ht="28.5" customHeight="1" x14ac:dyDescent="0.3">
      <c r="A6" s="49" t="s">
        <v>31</v>
      </c>
      <c r="B6" s="49"/>
      <c r="C6" s="49"/>
      <c r="D6" s="49"/>
      <c r="E6" s="49"/>
      <c r="F6" s="49"/>
    </row>
    <row r="7" spans="1:56" ht="15.75" customHeight="1" x14ac:dyDescent="0.3">
      <c r="D7" s="19"/>
      <c r="E7" s="19"/>
      <c r="F7" s="19"/>
    </row>
    <row r="8" spans="1:56" ht="18" customHeight="1" x14ac:dyDescent="0.3">
      <c r="F8" s="27" t="s">
        <v>3</v>
      </c>
    </row>
    <row r="9" spans="1:56" ht="27" customHeight="1" x14ac:dyDescent="0.3">
      <c r="A9" s="47" t="s">
        <v>0</v>
      </c>
      <c r="B9" s="47" t="s">
        <v>32</v>
      </c>
      <c r="C9" s="47" t="s">
        <v>33</v>
      </c>
      <c r="D9" s="47" t="s">
        <v>1</v>
      </c>
      <c r="E9" s="50" t="s">
        <v>2</v>
      </c>
      <c r="F9" s="50"/>
    </row>
    <row r="10" spans="1:56" x14ac:dyDescent="0.3">
      <c r="A10" s="47"/>
      <c r="B10" s="47"/>
      <c r="C10" s="47"/>
      <c r="D10" s="47"/>
      <c r="E10" s="47" t="s">
        <v>34</v>
      </c>
      <c r="F10" s="47" t="s">
        <v>36</v>
      </c>
    </row>
    <row r="11" spans="1:56" x14ac:dyDescent="0.3">
      <c r="A11" s="47"/>
      <c r="B11" s="47"/>
      <c r="C11" s="47"/>
      <c r="D11" s="47"/>
      <c r="E11" s="47"/>
      <c r="F11" s="47"/>
    </row>
    <row r="12" spans="1:56" ht="39" customHeight="1" x14ac:dyDescent="0.3">
      <c r="A12" s="47"/>
      <c r="B12" s="47"/>
      <c r="C12" s="47"/>
      <c r="D12" s="47"/>
      <c r="E12" s="47"/>
      <c r="F12" s="47"/>
    </row>
    <row r="13" spans="1:56" ht="15" customHeight="1" x14ac:dyDescent="0.3">
      <c r="A13" s="1">
        <v>1</v>
      </c>
      <c r="B13" s="1">
        <v>2</v>
      </c>
      <c r="C13" s="1">
        <v>3</v>
      </c>
      <c r="D13" s="1">
        <v>4</v>
      </c>
      <c r="E13" s="1">
        <v>5</v>
      </c>
      <c r="F13" s="1">
        <v>6</v>
      </c>
    </row>
    <row r="14" spans="1:56" s="18" customFormat="1" ht="30.75" customHeight="1" x14ac:dyDescent="0.3">
      <c r="A14" s="33">
        <v>20000000</v>
      </c>
      <c r="B14" s="33" t="s">
        <v>37</v>
      </c>
      <c r="C14" s="29">
        <f t="shared" ref="C14:C21" si="0">D14+E14</f>
        <v>-2075970</v>
      </c>
      <c r="D14" s="29"/>
      <c r="E14" s="29">
        <f>E15</f>
        <v>-2075970</v>
      </c>
      <c r="F14" s="29"/>
      <c r="G14" s="40"/>
      <c r="H14" s="40"/>
      <c r="I14" s="40"/>
      <c r="J14" s="40"/>
      <c r="K14" s="40"/>
      <c r="L14" s="40"/>
      <c r="M14" s="40"/>
      <c r="N14" s="40"/>
      <c r="O14" s="40"/>
      <c r="P14" s="40"/>
      <c r="Q14" s="40"/>
      <c r="R14" s="40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  <c r="AF14" s="40"/>
      <c r="AG14" s="40"/>
      <c r="AH14" s="40"/>
      <c r="AI14" s="40"/>
      <c r="AJ14" s="40"/>
      <c r="AK14" s="40"/>
      <c r="AL14" s="40"/>
      <c r="AM14" s="40"/>
      <c r="AN14" s="40"/>
      <c r="AO14" s="40"/>
      <c r="AP14" s="40"/>
      <c r="AQ14" s="40"/>
      <c r="AR14" s="40"/>
      <c r="AS14" s="40"/>
      <c r="AT14" s="40"/>
      <c r="AU14" s="40"/>
      <c r="AV14" s="40"/>
      <c r="AW14" s="40"/>
      <c r="AX14" s="40"/>
      <c r="AY14" s="40"/>
      <c r="AZ14" s="40"/>
      <c r="BA14" s="40"/>
      <c r="BB14" s="40"/>
      <c r="BC14" s="40"/>
      <c r="BD14" s="40"/>
    </row>
    <row r="15" spans="1:56" s="18" customFormat="1" ht="23.25" x14ac:dyDescent="0.35">
      <c r="A15" s="33" t="s">
        <v>38</v>
      </c>
      <c r="B15" s="31" t="s">
        <v>39</v>
      </c>
      <c r="C15" s="29">
        <f t="shared" si="0"/>
        <v>-2075970</v>
      </c>
      <c r="D15" s="29"/>
      <c r="E15" s="29">
        <f>E16</f>
        <v>-2075970</v>
      </c>
      <c r="F15" s="29"/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40"/>
      <c r="AQ15" s="40"/>
      <c r="AR15" s="40"/>
      <c r="AS15" s="40"/>
      <c r="AT15" s="40"/>
      <c r="AU15" s="40"/>
      <c r="AV15" s="40"/>
      <c r="AW15" s="40"/>
      <c r="AX15" s="40"/>
      <c r="AY15" s="40"/>
      <c r="AZ15" s="40"/>
      <c r="BA15" s="40"/>
      <c r="BB15" s="40"/>
      <c r="BC15" s="40"/>
      <c r="BD15" s="40"/>
    </row>
    <row r="16" spans="1:56" s="18" customFormat="1" ht="42" x14ac:dyDescent="0.35">
      <c r="A16" s="33" t="s">
        <v>40</v>
      </c>
      <c r="B16" s="31" t="s">
        <v>41</v>
      </c>
      <c r="C16" s="29">
        <f t="shared" si="0"/>
        <v>-2075970</v>
      </c>
      <c r="D16" s="29"/>
      <c r="E16" s="29">
        <f>E17</f>
        <v>-2075970</v>
      </c>
      <c r="F16" s="29"/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40"/>
      <c r="AQ16" s="40"/>
      <c r="AR16" s="40"/>
      <c r="AS16" s="40"/>
      <c r="AT16" s="40"/>
      <c r="AU16" s="40"/>
      <c r="AV16" s="40"/>
      <c r="AW16" s="40"/>
      <c r="AX16" s="40"/>
      <c r="AY16" s="40"/>
      <c r="AZ16" s="40"/>
      <c r="BA16" s="40"/>
      <c r="BB16" s="40"/>
      <c r="BC16" s="40"/>
      <c r="BD16" s="40"/>
    </row>
    <row r="17" spans="1:200" s="18" customFormat="1" ht="37.5" x14ac:dyDescent="0.3">
      <c r="A17" s="34" t="s">
        <v>42</v>
      </c>
      <c r="B17" s="35" t="s">
        <v>43</v>
      </c>
      <c r="C17" s="29">
        <f t="shared" si="0"/>
        <v>-2075970</v>
      </c>
      <c r="D17" s="36"/>
      <c r="E17" s="30">
        <v>-2075970</v>
      </c>
      <c r="F17" s="36"/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40"/>
      <c r="AQ17" s="40"/>
      <c r="AR17" s="40"/>
      <c r="AS17" s="40"/>
      <c r="AT17" s="40"/>
      <c r="AU17" s="40"/>
      <c r="AV17" s="40"/>
      <c r="AW17" s="40"/>
      <c r="AX17" s="40"/>
      <c r="AY17" s="40"/>
      <c r="AZ17" s="40"/>
      <c r="BA17" s="40"/>
      <c r="BB17" s="40"/>
      <c r="BC17" s="40"/>
      <c r="BD17" s="40"/>
    </row>
    <row r="18" spans="1:200" s="37" customFormat="1" ht="23.25" x14ac:dyDescent="0.35">
      <c r="A18" s="33">
        <v>30000000</v>
      </c>
      <c r="B18" s="33" t="s">
        <v>47</v>
      </c>
      <c r="C18" s="29">
        <f t="shared" si="0"/>
        <v>1990000</v>
      </c>
      <c r="D18" s="29"/>
      <c r="E18" s="29">
        <f>F18</f>
        <v>1990000</v>
      </c>
      <c r="F18" s="29">
        <f>F19</f>
        <v>1990000</v>
      </c>
      <c r="G18" s="41"/>
      <c r="H18" s="41"/>
      <c r="I18" s="41"/>
      <c r="J18" s="41"/>
      <c r="K18" s="42"/>
      <c r="L18" s="43"/>
      <c r="M18" s="41"/>
      <c r="N18" s="41"/>
      <c r="O18" s="41"/>
      <c r="P18" s="41"/>
      <c r="Q18" s="42"/>
      <c r="R18" s="43"/>
      <c r="S18" s="41"/>
      <c r="T18" s="41"/>
      <c r="U18" s="41"/>
      <c r="V18" s="41"/>
      <c r="W18" s="42"/>
      <c r="X18" s="43"/>
      <c r="Y18" s="41"/>
      <c r="Z18" s="41"/>
      <c r="AA18" s="41"/>
      <c r="AB18" s="41"/>
      <c r="AC18" s="42"/>
      <c r="AD18" s="43"/>
      <c r="AE18" s="41"/>
      <c r="AF18" s="41"/>
      <c r="AG18" s="41"/>
      <c r="AH18" s="41"/>
      <c r="AI18" s="42"/>
      <c r="AJ18" s="43"/>
      <c r="AK18" s="41"/>
      <c r="AL18" s="41"/>
      <c r="AM18" s="41"/>
      <c r="AN18" s="41"/>
      <c r="AO18" s="42"/>
      <c r="AP18" s="43"/>
      <c r="AQ18" s="41"/>
      <c r="AR18" s="41"/>
      <c r="AS18" s="41"/>
      <c r="AT18" s="41"/>
      <c r="AU18" s="42"/>
      <c r="AV18" s="43"/>
      <c r="AW18" s="41"/>
      <c r="AX18" s="41"/>
      <c r="AY18" s="41"/>
      <c r="AZ18" s="41"/>
      <c r="BA18" s="42"/>
      <c r="BB18" s="43"/>
      <c r="BC18" s="41"/>
      <c r="BD18" s="41"/>
      <c r="BE18" s="32"/>
      <c r="BF18" s="29"/>
      <c r="BG18" s="33"/>
      <c r="BH18" s="31"/>
      <c r="BI18" s="32"/>
      <c r="BJ18" s="29"/>
      <c r="BK18" s="29"/>
      <c r="BL18" s="29"/>
      <c r="BM18" s="33"/>
      <c r="BN18" s="31"/>
      <c r="BO18" s="32"/>
      <c r="BP18" s="29"/>
      <c r="BQ18" s="29"/>
      <c r="BR18" s="29"/>
      <c r="BS18" s="33"/>
      <c r="BT18" s="31"/>
      <c r="BU18" s="32"/>
      <c r="BV18" s="29"/>
      <c r="BW18" s="29"/>
      <c r="BX18" s="29"/>
      <c r="BY18" s="33"/>
      <c r="BZ18" s="31"/>
      <c r="CA18" s="32"/>
      <c r="CB18" s="29"/>
      <c r="CC18" s="29"/>
      <c r="CD18" s="29"/>
      <c r="CE18" s="33"/>
      <c r="CF18" s="31"/>
      <c r="CG18" s="32"/>
      <c r="CH18" s="29"/>
      <c r="CI18" s="29"/>
      <c r="CJ18" s="29"/>
      <c r="CK18" s="33"/>
      <c r="CL18" s="31"/>
      <c r="CM18" s="32"/>
      <c r="CN18" s="29"/>
      <c r="CO18" s="29"/>
      <c r="CP18" s="29"/>
      <c r="CQ18" s="33"/>
      <c r="CR18" s="31"/>
      <c r="CS18" s="32"/>
      <c r="CT18" s="29"/>
      <c r="CU18" s="29"/>
      <c r="CV18" s="29"/>
      <c r="CW18" s="33"/>
      <c r="CX18" s="31"/>
      <c r="CY18" s="32"/>
      <c r="CZ18" s="29"/>
      <c r="DA18" s="29"/>
      <c r="DB18" s="29"/>
      <c r="DC18" s="33"/>
      <c r="DD18" s="31"/>
      <c r="DE18" s="32"/>
      <c r="DF18" s="29"/>
      <c r="DG18" s="29"/>
      <c r="DH18" s="29"/>
      <c r="DI18" s="33"/>
      <c r="DJ18" s="31"/>
      <c r="DK18" s="32"/>
      <c r="DL18" s="29"/>
      <c r="DM18" s="29"/>
      <c r="DN18" s="29"/>
      <c r="DO18" s="33"/>
      <c r="DP18" s="31"/>
      <c r="DQ18" s="32"/>
      <c r="DR18" s="29"/>
      <c r="DS18" s="29"/>
      <c r="DT18" s="29"/>
      <c r="DU18" s="33"/>
      <c r="DV18" s="31"/>
      <c r="DW18" s="32"/>
      <c r="DX18" s="29"/>
      <c r="DY18" s="29"/>
      <c r="DZ18" s="29"/>
      <c r="EA18" s="33"/>
      <c r="EB18" s="31"/>
      <c r="EC18" s="32"/>
      <c r="ED18" s="29"/>
      <c r="EE18" s="29"/>
      <c r="EF18" s="29"/>
      <c r="EG18" s="33"/>
      <c r="EH18" s="31"/>
      <c r="EI18" s="32"/>
      <c r="EJ18" s="29"/>
      <c r="EK18" s="29"/>
      <c r="EL18" s="29"/>
      <c r="EM18" s="33"/>
      <c r="EN18" s="31"/>
      <c r="EO18" s="32"/>
      <c r="EP18" s="29"/>
      <c r="EQ18" s="29"/>
      <c r="ER18" s="29"/>
      <c r="ES18" s="33"/>
      <c r="ET18" s="31"/>
      <c r="EU18" s="32"/>
      <c r="EV18" s="29"/>
      <c r="EW18" s="29"/>
      <c r="EX18" s="29"/>
      <c r="EY18" s="33"/>
      <c r="EZ18" s="31"/>
      <c r="FA18" s="32"/>
      <c r="FB18" s="29"/>
      <c r="FC18" s="29"/>
      <c r="FD18" s="29"/>
      <c r="FE18" s="33"/>
      <c r="FF18" s="31"/>
      <c r="FG18" s="32"/>
      <c r="FH18" s="29"/>
      <c r="FI18" s="29"/>
      <c r="FJ18" s="29"/>
      <c r="FK18" s="33"/>
      <c r="FL18" s="31"/>
      <c r="FM18" s="32"/>
      <c r="FN18" s="29"/>
      <c r="FO18" s="29"/>
      <c r="FP18" s="29"/>
      <c r="FQ18" s="33"/>
      <c r="FR18" s="31"/>
      <c r="FS18" s="32"/>
      <c r="FT18" s="29"/>
      <c r="FU18" s="29"/>
      <c r="FV18" s="29"/>
      <c r="FW18" s="33"/>
      <c r="FX18" s="31"/>
      <c r="FY18" s="32"/>
      <c r="FZ18" s="29"/>
      <c r="GA18" s="29"/>
      <c r="GB18" s="29"/>
      <c r="GC18" s="33"/>
      <c r="GD18" s="31"/>
      <c r="GE18" s="32"/>
      <c r="GF18" s="29"/>
      <c r="GG18" s="29"/>
      <c r="GH18" s="29"/>
      <c r="GI18" s="33"/>
      <c r="GJ18" s="31"/>
      <c r="GK18" s="32"/>
      <c r="GL18" s="29"/>
      <c r="GM18" s="29"/>
      <c r="GN18" s="29"/>
      <c r="GO18" s="33"/>
      <c r="GP18" s="31"/>
      <c r="GQ18" s="32"/>
      <c r="GR18" s="29"/>
    </row>
    <row r="19" spans="1:200" s="37" customFormat="1" ht="24.75" customHeight="1" x14ac:dyDescent="0.35">
      <c r="A19" s="33">
        <v>33000000</v>
      </c>
      <c r="B19" s="31" t="s">
        <v>48</v>
      </c>
      <c r="C19" s="29">
        <f t="shared" si="0"/>
        <v>1990000</v>
      </c>
      <c r="D19" s="29"/>
      <c r="E19" s="29">
        <f>F19</f>
        <v>1990000</v>
      </c>
      <c r="F19" s="29">
        <f>F20</f>
        <v>1990000</v>
      </c>
      <c r="G19" s="41"/>
      <c r="H19" s="41"/>
      <c r="I19" s="41"/>
      <c r="J19" s="41"/>
      <c r="K19" s="42"/>
      <c r="L19" s="43"/>
      <c r="M19" s="41"/>
      <c r="N19" s="41"/>
      <c r="O19" s="41"/>
      <c r="P19" s="41"/>
      <c r="Q19" s="42"/>
      <c r="R19" s="43"/>
      <c r="S19" s="41"/>
      <c r="T19" s="41"/>
      <c r="U19" s="41"/>
      <c r="V19" s="41"/>
      <c r="W19" s="42"/>
      <c r="X19" s="43"/>
      <c r="Y19" s="41"/>
      <c r="Z19" s="41"/>
      <c r="AA19" s="41"/>
      <c r="AB19" s="41"/>
      <c r="AC19" s="42"/>
      <c r="AD19" s="43"/>
      <c r="AE19" s="41"/>
      <c r="AF19" s="41"/>
      <c r="AG19" s="41"/>
      <c r="AH19" s="41"/>
      <c r="AI19" s="42"/>
      <c r="AJ19" s="43"/>
      <c r="AK19" s="41"/>
      <c r="AL19" s="41"/>
      <c r="AM19" s="41"/>
      <c r="AN19" s="41"/>
      <c r="AO19" s="42"/>
      <c r="AP19" s="43"/>
      <c r="AQ19" s="41"/>
      <c r="AR19" s="41"/>
      <c r="AS19" s="41"/>
      <c r="AT19" s="41"/>
      <c r="AU19" s="42"/>
      <c r="AV19" s="43"/>
      <c r="AW19" s="41"/>
      <c r="AX19" s="41"/>
      <c r="AY19" s="41"/>
      <c r="AZ19" s="41"/>
      <c r="BA19" s="42"/>
      <c r="BB19" s="43"/>
      <c r="BC19" s="41"/>
      <c r="BD19" s="41"/>
      <c r="BE19" s="32"/>
      <c r="BF19" s="29"/>
      <c r="BG19" s="33"/>
      <c r="BH19" s="31"/>
      <c r="BI19" s="32"/>
      <c r="BJ19" s="29"/>
      <c r="BK19" s="29"/>
      <c r="BL19" s="29"/>
      <c r="BM19" s="33"/>
      <c r="BN19" s="31"/>
      <c r="BO19" s="32"/>
      <c r="BP19" s="29"/>
      <c r="BQ19" s="29"/>
      <c r="BR19" s="29"/>
      <c r="BS19" s="33"/>
      <c r="BT19" s="31"/>
      <c r="BU19" s="32"/>
      <c r="BV19" s="29"/>
      <c r="BW19" s="29"/>
      <c r="BX19" s="29"/>
      <c r="BY19" s="33"/>
      <c r="BZ19" s="31"/>
      <c r="CA19" s="32"/>
      <c r="CB19" s="29"/>
      <c r="CC19" s="29"/>
      <c r="CD19" s="29"/>
      <c r="CE19" s="33"/>
      <c r="CF19" s="31"/>
      <c r="CG19" s="32"/>
      <c r="CH19" s="29"/>
      <c r="CI19" s="29"/>
      <c r="CJ19" s="29"/>
      <c r="CK19" s="33"/>
      <c r="CL19" s="31"/>
      <c r="CM19" s="32"/>
      <c r="CN19" s="29"/>
      <c r="CO19" s="29"/>
      <c r="CP19" s="29"/>
      <c r="CQ19" s="33"/>
      <c r="CR19" s="31"/>
      <c r="CS19" s="32"/>
      <c r="CT19" s="29"/>
      <c r="CU19" s="29"/>
      <c r="CV19" s="29"/>
      <c r="CW19" s="33"/>
      <c r="CX19" s="31"/>
      <c r="CY19" s="32"/>
      <c r="CZ19" s="29"/>
      <c r="DA19" s="29"/>
      <c r="DB19" s="29"/>
      <c r="DC19" s="33"/>
      <c r="DD19" s="31"/>
      <c r="DE19" s="32"/>
      <c r="DF19" s="29"/>
      <c r="DG19" s="29"/>
      <c r="DH19" s="29"/>
      <c r="DI19" s="33"/>
      <c r="DJ19" s="31"/>
      <c r="DK19" s="32"/>
      <c r="DL19" s="29"/>
      <c r="DM19" s="29"/>
      <c r="DN19" s="29"/>
      <c r="DO19" s="33"/>
      <c r="DP19" s="31"/>
      <c r="DQ19" s="32"/>
      <c r="DR19" s="29"/>
      <c r="DS19" s="29"/>
      <c r="DT19" s="29"/>
      <c r="DU19" s="33"/>
      <c r="DV19" s="31"/>
      <c r="DW19" s="32"/>
      <c r="DX19" s="29"/>
      <c r="DY19" s="29"/>
      <c r="DZ19" s="29"/>
      <c r="EA19" s="33"/>
      <c r="EB19" s="31"/>
      <c r="EC19" s="32"/>
      <c r="ED19" s="29"/>
      <c r="EE19" s="29"/>
      <c r="EF19" s="29"/>
      <c r="EG19" s="33"/>
      <c r="EH19" s="31"/>
      <c r="EI19" s="32"/>
      <c r="EJ19" s="29"/>
      <c r="EK19" s="29"/>
      <c r="EL19" s="29"/>
      <c r="EM19" s="33"/>
      <c r="EN19" s="31"/>
      <c r="EO19" s="32"/>
      <c r="EP19" s="29"/>
      <c r="EQ19" s="29"/>
      <c r="ER19" s="29"/>
      <c r="ES19" s="33"/>
      <c r="ET19" s="31"/>
      <c r="EU19" s="32"/>
      <c r="EV19" s="29"/>
      <c r="EW19" s="29"/>
      <c r="EX19" s="29"/>
      <c r="EY19" s="33"/>
      <c r="EZ19" s="31"/>
      <c r="FA19" s="32"/>
      <c r="FB19" s="29"/>
      <c r="FC19" s="29"/>
      <c r="FD19" s="29"/>
      <c r="FE19" s="33"/>
      <c r="FF19" s="31"/>
      <c r="FG19" s="32"/>
      <c r="FH19" s="29"/>
      <c r="FI19" s="29"/>
      <c r="FJ19" s="29"/>
      <c r="FK19" s="33"/>
      <c r="FL19" s="31"/>
      <c r="FM19" s="32"/>
      <c r="FN19" s="29"/>
      <c r="FO19" s="29"/>
      <c r="FP19" s="29"/>
      <c r="FQ19" s="33"/>
      <c r="FR19" s="31"/>
      <c r="FS19" s="32"/>
      <c r="FT19" s="29"/>
      <c r="FU19" s="29"/>
      <c r="FV19" s="29"/>
      <c r="FW19" s="33"/>
      <c r="FX19" s="31"/>
      <c r="FY19" s="32"/>
      <c r="FZ19" s="29"/>
      <c r="GA19" s="29"/>
      <c r="GB19" s="29"/>
      <c r="GC19" s="33"/>
      <c r="GD19" s="31"/>
      <c r="GE19" s="32"/>
      <c r="GF19" s="29"/>
      <c r="GG19" s="29"/>
      <c r="GH19" s="29"/>
      <c r="GI19" s="33"/>
      <c r="GJ19" s="31"/>
      <c r="GK19" s="32"/>
      <c r="GL19" s="29"/>
      <c r="GM19" s="29"/>
      <c r="GN19" s="29"/>
      <c r="GO19" s="33"/>
      <c r="GP19" s="31"/>
      <c r="GQ19" s="32"/>
      <c r="GR19" s="29"/>
    </row>
    <row r="20" spans="1:200" s="38" customFormat="1" ht="24" customHeight="1" x14ac:dyDescent="0.3">
      <c r="A20" s="33">
        <v>33010000</v>
      </c>
      <c r="B20" s="31" t="s">
        <v>49</v>
      </c>
      <c r="C20" s="29">
        <f t="shared" si="0"/>
        <v>1990000</v>
      </c>
      <c r="D20" s="29"/>
      <c r="E20" s="29">
        <f>F20</f>
        <v>1990000</v>
      </c>
      <c r="F20" s="29">
        <f>F21</f>
        <v>1990000</v>
      </c>
      <c r="G20" s="41"/>
      <c r="H20" s="41"/>
      <c r="I20" s="41"/>
      <c r="J20" s="41"/>
      <c r="K20" s="42"/>
      <c r="L20" s="43"/>
      <c r="M20" s="41"/>
      <c r="N20" s="41"/>
      <c r="O20" s="41"/>
      <c r="P20" s="41"/>
      <c r="Q20" s="42"/>
      <c r="R20" s="43"/>
      <c r="S20" s="41"/>
      <c r="T20" s="41"/>
      <c r="U20" s="41"/>
      <c r="V20" s="41"/>
      <c r="W20" s="42"/>
      <c r="X20" s="43"/>
      <c r="Y20" s="41"/>
      <c r="Z20" s="41"/>
      <c r="AA20" s="41"/>
      <c r="AB20" s="41"/>
      <c r="AC20" s="42"/>
      <c r="AD20" s="43"/>
      <c r="AE20" s="41"/>
      <c r="AF20" s="41"/>
      <c r="AG20" s="41"/>
      <c r="AH20" s="41"/>
      <c r="AI20" s="42"/>
      <c r="AJ20" s="43"/>
      <c r="AK20" s="41"/>
      <c r="AL20" s="41"/>
      <c r="AM20" s="41"/>
      <c r="AN20" s="41"/>
      <c r="AO20" s="42"/>
      <c r="AP20" s="43"/>
      <c r="AQ20" s="41"/>
      <c r="AR20" s="41"/>
      <c r="AS20" s="41"/>
      <c r="AT20" s="41"/>
      <c r="AU20" s="42"/>
      <c r="AV20" s="43"/>
      <c r="AW20" s="41"/>
      <c r="AX20" s="41"/>
      <c r="AY20" s="41"/>
      <c r="AZ20" s="41"/>
      <c r="BA20" s="42"/>
      <c r="BB20" s="43"/>
      <c r="BC20" s="41"/>
      <c r="BD20" s="41"/>
      <c r="BE20" s="32"/>
      <c r="BF20" s="29"/>
      <c r="BG20" s="33"/>
      <c r="BH20" s="31"/>
      <c r="BI20" s="32"/>
      <c r="BJ20" s="29"/>
      <c r="BK20" s="29"/>
      <c r="BL20" s="29"/>
      <c r="BM20" s="33"/>
      <c r="BN20" s="31"/>
      <c r="BO20" s="32"/>
      <c r="BP20" s="29"/>
      <c r="BQ20" s="29"/>
      <c r="BR20" s="29"/>
      <c r="BS20" s="33"/>
      <c r="BT20" s="31"/>
      <c r="BU20" s="32"/>
      <c r="BV20" s="29"/>
      <c r="BW20" s="29"/>
      <c r="BX20" s="29"/>
      <c r="BY20" s="33"/>
      <c r="BZ20" s="31"/>
      <c r="CA20" s="32"/>
      <c r="CB20" s="29"/>
      <c r="CC20" s="29"/>
      <c r="CD20" s="29"/>
      <c r="CE20" s="33"/>
      <c r="CF20" s="31"/>
      <c r="CG20" s="32"/>
      <c r="CH20" s="29"/>
      <c r="CI20" s="29"/>
      <c r="CJ20" s="29"/>
      <c r="CK20" s="33"/>
      <c r="CL20" s="31"/>
      <c r="CM20" s="32"/>
      <c r="CN20" s="29"/>
      <c r="CO20" s="29"/>
      <c r="CP20" s="29"/>
      <c r="CQ20" s="33"/>
      <c r="CR20" s="31"/>
      <c r="CS20" s="32"/>
      <c r="CT20" s="29"/>
      <c r="CU20" s="29"/>
      <c r="CV20" s="29"/>
      <c r="CW20" s="33"/>
      <c r="CX20" s="31"/>
      <c r="CY20" s="32"/>
      <c r="CZ20" s="29"/>
      <c r="DA20" s="29"/>
      <c r="DB20" s="29"/>
      <c r="DC20" s="33"/>
      <c r="DD20" s="31"/>
      <c r="DE20" s="32"/>
      <c r="DF20" s="29"/>
      <c r="DG20" s="29"/>
      <c r="DH20" s="29"/>
      <c r="DI20" s="33"/>
      <c r="DJ20" s="31"/>
      <c r="DK20" s="32"/>
      <c r="DL20" s="29"/>
      <c r="DM20" s="29"/>
      <c r="DN20" s="29"/>
      <c r="DO20" s="33"/>
      <c r="DP20" s="31"/>
      <c r="DQ20" s="32"/>
      <c r="DR20" s="29"/>
      <c r="DS20" s="29"/>
      <c r="DT20" s="29"/>
      <c r="DU20" s="33"/>
      <c r="DV20" s="31"/>
      <c r="DW20" s="32"/>
      <c r="DX20" s="29"/>
      <c r="DY20" s="29"/>
      <c r="DZ20" s="29"/>
      <c r="EA20" s="33"/>
      <c r="EB20" s="31"/>
      <c r="EC20" s="32"/>
      <c r="ED20" s="29"/>
      <c r="EE20" s="29"/>
      <c r="EF20" s="29"/>
      <c r="EG20" s="33"/>
      <c r="EH20" s="31"/>
      <c r="EI20" s="32"/>
      <c r="EJ20" s="29"/>
      <c r="EK20" s="29"/>
      <c r="EL20" s="29"/>
      <c r="EM20" s="33"/>
      <c r="EN20" s="31"/>
      <c r="EO20" s="32"/>
      <c r="EP20" s="29"/>
      <c r="EQ20" s="29"/>
      <c r="ER20" s="29"/>
      <c r="ES20" s="33"/>
      <c r="ET20" s="31"/>
      <c r="EU20" s="32"/>
      <c r="EV20" s="29"/>
      <c r="EW20" s="29"/>
      <c r="EX20" s="29"/>
      <c r="EY20" s="33"/>
      <c r="EZ20" s="31"/>
      <c r="FA20" s="32"/>
      <c r="FB20" s="29"/>
      <c r="FC20" s="29"/>
      <c r="FD20" s="29"/>
      <c r="FE20" s="33"/>
      <c r="FF20" s="31"/>
      <c r="FG20" s="32"/>
      <c r="FH20" s="29"/>
      <c r="FI20" s="29"/>
      <c r="FJ20" s="29"/>
      <c r="FK20" s="33"/>
      <c r="FL20" s="31"/>
      <c r="FM20" s="32"/>
      <c r="FN20" s="29"/>
      <c r="FO20" s="29"/>
      <c r="FP20" s="29"/>
      <c r="FQ20" s="33"/>
      <c r="FR20" s="31"/>
      <c r="FS20" s="32"/>
      <c r="FT20" s="29"/>
      <c r="FU20" s="29"/>
      <c r="FV20" s="29"/>
      <c r="FW20" s="33"/>
      <c r="FX20" s="31"/>
      <c r="FY20" s="32"/>
      <c r="FZ20" s="29"/>
      <c r="GA20" s="29"/>
      <c r="GB20" s="29"/>
      <c r="GC20" s="33"/>
      <c r="GD20" s="31"/>
      <c r="GE20" s="32"/>
      <c r="GF20" s="29"/>
      <c r="GG20" s="29"/>
      <c r="GH20" s="29"/>
      <c r="GI20" s="33"/>
      <c r="GJ20" s="31"/>
      <c r="GK20" s="32"/>
      <c r="GL20" s="29"/>
      <c r="GM20" s="29"/>
      <c r="GN20" s="29"/>
      <c r="GO20" s="33"/>
      <c r="GP20" s="31"/>
      <c r="GQ20" s="32"/>
      <c r="GR20" s="29"/>
    </row>
    <row r="21" spans="1:200" s="37" customFormat="1" ht="57" x14ac:dyDescent="0.35">
      <c r="A21" s="34">
        <v>33010100</v>
      </c>
      <c r="B21" s="35" t="s">
        <v>50</v>
      </c>
      <c r="C21" s="29">
        <f t="shared" si="0"/>
        <v>1990000</v>
      </c>
      <c r="D21" s="36"/>
      <c r="E21" s="30">
        <f>F21</f>
        <v>1990000</v>
      </c>
      <c r="F21" s="30">
        <v>1990000</v>
      </c>
      <c r="G21" s="44"/>
      <c r="H21" s="44"/>
      <c r="I21" s="44"/>
      <c r="J21" s="44"/>
      <c r="K21" s="44"/>
      <c r="L21" s="44"/>
      <c r="M21" s="44"/>
      <c r="N21" s="44"/>
      <c r="O21" s="44"/>
      <c r="P21" s="44"/>
      <c r="Q21" s="44"/>
      <c r="R21" s="44"/>
      <c r="S21" s="44"/>
      <c r="T21" s="44"/>
      <c r="U21" s="44"/>
      <c r="V21" s="44"/>
      <c r="W21" s="44"/>
      <c r="X21" s="44"/>
      <c r="Y21" s="44"/>
      <c r="Z21" s="44"/>
      <c r="AA21" s="44"/>
      <c r="AB21" s="44"/>
      <c r="AC21" s="44"/>
      <c r="AD21" s="44"/>
      <c r="AE21" s="44"/>
      <c r="AF21" s="44"/>
      <c r="AG21" s="44"/>
      <c r="AH21" s="44"/>
      <c r="AI21" s="44"/>
      <c r="AJ21" s="44"/>
      <c r="AK21" s="44"/>
      <c r="AL21" s="44"/>
      <c r="AM21" s="44"/>
      <c r="AN21" s="44"/>
      <c r="AO21" s="44"/>
      <c r="AP21" s="44"/>
      <c r="AQ21" s="44"/>
      <c r="AR21" s="44"/>
      <c r="AS21" s="44"/>
      <c r="AT21" s="44"/>
      <c r="AU21" s="44"/>
      <c r="AV21" s="44"/>
      <c r="AW21" s="44"/>
      <c r="AX21" s="44"/>
      <c r="AY21" s="44"/>
      <c r="AZ21" s="44"/>
      <c r="BA21" s="44"/>
      <c r="BB21" s="44"/>
      <c r="BC21" s="44"/>
      <c r="BD21" s="44"/>
    </row>
    <row r="22" spans="1:200" s="18" customFormat="1" x14ac:dyDescent="0.3">
      <c r="A22" s="33"/>
      <c r="B22" s="31" t="s">
        <v>46</v>
      </c>
      <c r="C22" s="29">
        <f>E22</f>
        <v>-85970</v>
      </c>
      <c r="D22" s="29"/>
      <c r="E22" s="29">
        <f>E14+E18</f>
        <v>-85970</v>
      </c>
      <c r="F22" s="29">
        <f>F18</f>
        <v>1990000</v>
      </c>
      <c r="G22" s="40"/>
      <c r="H22" s="40"/>
      <c r="I22" s="40"/>
      <c r="J22" s="40"/>
      <c r="K22" s="40"/>
      <c r="L22" s="40"/>
      <c r="M22" s="40"/>
      <c r="N22" s="40"/>
      <c r="O22" s="40"/>
      <c r="P22" s="40"/>
      <c r="Q22" s="40"/>
      <c r="R22" s="40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  <c r="AF22" s="40"/>
      <c r="AG22" s="40"/>
      <c r="AH22" s="40"/>
      <c r="AI22" s="40"/>
      <c r="AJ22" s="40"/>
      <c r="AK22" s="40"/>
      <c r="AL22" s="40"/>
      <c r="AM22" s="40"/>
      <c r="AN22" s="40"/>
      <c r="AO22" s="40"/>
      <c r="AP22" s="40"/>
      <c r="AQ22" s="40"/>
      <c r="AR22" s="40"/>
      <c r="AS22" s="40"/>
      <c r="AT22" s="40"/>
      <c r="AU22" s="40"/>
      <c r="AV22" s="40"/>
      <c r="AW22" s="40"/>
      <c r="AX22" s="40"/>
      <c r="AY22" s="40"/>
      <c r="AZ22" s="40"/>
      <c r="BA22" s="40"/>
      <c r="BB22" s="40"/>
      <c r="BC22" s="40"/>
      <c r="BD22" s="40"/>
    </row>
    <row r="23" spans="1:200" s="18" customFormat="1" x14ac:dyDescent="0.3">
      <c r="A23" s="33" t="s">
        <v>28</v>
      </c>
      <c r="B23" s="33" t="s">
        <v>26</v>
      </c>
      <c r="C23" s="29">
        <f>D23+E23</f>
        <v>11575593</v>
      </c>
      <c r="D23" s="29">
        <f>D24</f>
        <v>10080096</v>
      </c>
      <c r="E23" s="29">
        <f>E24</f>
        <v>1495497</v>
      </c>
      <c r="F23" s="29"/>
      <c r="G23" s="40"/>
      <c r="H23" s="40"/>
      <c r="I23" s="40"/>
      <c r="J23" s="40"/>
      <c r="K23" s="40"/>
      <c r="L23" s="40"/>
      <c r="M23" s="40"/>
      <c r="N23" s="40"/>
      <c r="O23" s="40"/>
      <c r="P23" s="40"/>
      <c r="Q23" s="40"/>
      <c r="R23" s="40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  <c r="AF23" s="40"/>
      <c r="AG23" s="40"/>
      <c r="AH23" s="40"/>
      <c r="AI23" s="40"/>
      <c r="AJ23" s="40"/>
      <c r="AK23" s="40"/>
      <c r="AL23" s="40"/>
      <c r="AM23" s="40"/>
      <c r="AN23" s="40"/>
      <c r="AO23" s="40"/>
      <c r="AP23" s="40"/>
      <c r="AQ23" s="40"/>
      <c r="AR23" s="40"/>
      <c r="AS23" s="40"/>
      <c r="AT23" s="40"/>
      <c r="AU23" s="40"/>
      <c r="AV23" s="40"/>
      <c r="AW23" s="40"/>
      <c r="AX23" s="40"/>
      <c r="AY23" s="40"/>
      <c r="AZ23" s="40"/>
      <c r="BA23" s="40"/>
      <c r="BB23" s="40"/>
      <c r="BC23" s="40"/>
      <c r="BD23" s="40"/>
    </row>
    <row r="24" spans="1:200" s="18" customFormat="1" ht="25.5" customHeight="1" x14ac:dyDescent="0.3">
      <c r="A24" s="33" t="s">
        <v>29</v>
      </c>
      <c r="B24" s="31" t="s">
        <v>27</v>
      </c>
      <c r="C24" s="29">
        <f>D24+E24</f>
        <v>11575593</v>
      </c>
      <c r="D24" s="29">
        <f>D25</f>
        <v>10080096</v>
      </c>
      <c r="E24" s="29">
        <f>E25</f>
        <v>1495497</v>
      </c>
      <c r="F24" s="29"/>
      <c r="G24" s="40"/>
      <c r="H24" s="40"/>
      <c r="I24" s="40"/>
      <c r="J24" s="40"/>
      <c r="K24" s="40"/>
      <c r="L24" s="40"/>
      <c r="M24" s="40"/>
      <c r="N24" s="40"/>
      <c r="O24" s="40"/>
      <c r="P24" s="40"/>
      <c r="Q24" s="40"/>
      <c r="R24" s="40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  <c r="AF24" s="40"/>
      <c r="AG24" s="40"/>
      <c r="AH24" s="40"/>
      <c r="AI24" s="40"/>
      <c r="AJ24" s="40"/>
      <c r="AK24" s="40"/>
      <c r="AL24" s="40"/>
      <c r="AM24" s="40"/>
      <c r="AN24" s="40"/>
      <c r="AO24" s="40"/>
      <c r="AP24" s="40"/>
      <c r="AQ24" s="40"/>
      <c r="AR24" s="40"/>
      <c r="AS24" s="40"/>
      <c r="AT24" s="40"/>
      <c r="AU24" s="40"/>
      <c r="AV24" s="40"/>
      <c r="AW24" s="40"/>
      <c r="AX24" s="40"/>
      <c r="AY24" s="40"/>
      <c r="AZ24" s="40"/>
      <c r="BA24" s="40"/>
      <c r="BB24" s="40"/>
      <c r="BC24" s="40"/>
      <c r="BD24" s="40"/>
    </row>
    <row r="25" spans="1:200" s="18" customFormat="1" ht="25.5" customHeight="1" x14ac:dyDescent="0.3">
      <c r="A25" s="33">
        <v>41050000</v>
      </c>
      <c r="B25" s="31" t="s">
        <v>25</v>
      </c>
      <c r="C25" s="29">
        <f>D25+E25</f>
        <v>11575593</v>
      </c>
      <c r="D25" s="29">
        <f>D26+D28</f>
        <v>10080096</v>
      </c>
      <c r="E25" s="29">
        <f>E27</f>
        <v>1495497</v>
      </c>
      <c r="F25" s="29"/>
      <c r="G25" s="40"/>
      <c r="H25" s="40"/>
      <c r="I25" s="40"/>
      <c r="J25" s="40"/>
      <c r="K25" s="40"/>
      <c r="L25" s="40"/>
      <c r="M25" s="40"/>
      <c r="N25" s="40"/>
      <c r="O25" s="40"/>
      <c r="P25" s="40"/>
      <c r="Q25" s="40"/>
      <c r="R25" s="40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  <c r="AF25" s="40"/>
      <c r="AG25" s="40"/>
      <c r="AH25" s="40"/>
      <c r="AI25" s="40"/>
      <c r="AJ25" s="40"/>
      <c r="AK25" s="40"/>
      <c r="AL25" s="40"/>
      <c r="AM25" s="40"/>
      <c r="AN25" s="40"/>
      <c r="AO25" s="40"/>
      <c r="AP25" s="40"/>
      <c r="AQ25" s="40"/>
      <c r="AR25" s="40"/>
      <c r="AS25" s="40"/>
      <c r="AT25" s="40"/>
      <c r="AU25" s="40"/>
      <c r="AV25" s="40"/>
      <c r="AW25" s="40"/>
      <c r="AX25" s="40"/>
      <c r="AY25" s="40"/>
      <c r="AZ25" s="40"/>
      <c r="BA25" s="40"/>
      <c r="BB25" s="40"/>
      <c r="BC25" s="40"/>
      <c r="BD25" s="40"/>
    </row>
    <row r="26" spans="1:200" s="18" customFormat="1" ht="150.75" customHeight="1" x14ac:dyDescent="0.3">
      <c r="A26" s="34">
        <v>41050100</v>
      </c>
      <c r="B26" s="35" t="s">
        <v>44</v>
      </c>
      <c r="C26" s="29">
        <f>D26</f>
        <v>6000000</v>
      </c>
      <c r="D26" s="30">
        <v>6000000</v>
      </c>
      <c r="E26" s="29"/>
      <c r="F26" s="3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0"/>
      <c r="AL26" s="40"/>
      <c r="AM26" s="40"/>
      <c r="AN26" s="40"/>
      <c r="AO26" s="40"/>
      <c r="AP26" s="40"/>
      <c r="AQ26" s="40"/>
      <c r="AR26" s="40"/>
      <c r="AS26" s="40"/>
      <c r="AT26" s="40"/>
      <c r="AU26" s="40"/>
      <c r="AV26" s="40"/>
      <c r="AW26" s="40"/>
      <c r="AX26" s="40"/>
      <c r="AY26" s="40"/>
      <c r="AZ26" s="40"/>
      <c r="BA26" s="40"/>
      <c r="BB26" s="40"/>
      <c r="BC26" s="40"/>
      <c r="BD26" s="40"/>
    </row>
    <row r="27" spans="1:200" s="18" customFormat="1" ht="209.25" customHeight="1" x14ac:dyDescent="0.3">
      <c r="A27" s="34">
        <v>41050600</v>
      </c>
      <c r="B27" s="35" t="s">
        <v>45</v>
      </c>
      <c r="C27" s="29">
        <f>E27</f>
        <v>1495497</v>
      </c>
      <c r="D27" s="30"/>
      <c r="E27" s="30">
        <v>1495497</v>
      </c>
      <c r="F27" s="3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0"/>
      <c r="AS27" s="40"/>
      <c r="AT27" s="40"/>
      <c r="AU27" s="40"/>
      <c r="AV27" s="40"/>
      <c r="AW27" s="40"/>
      <c r="AX27" s="40"/>
      <c r="AY27" s="40"/>
      <c r="AZ27" s="40"/>
      <c r="BA27" s="40"/>
      <c r="BB27" s="40"/>
      <c r="BC27" s="40"/>
      <c r="BD27" s="40"/>
    </row>
    <row r="28" spans="1:200" s="18" customFormat="1" ht="75" x14ac:dyDescent="0.3">
      <c r="A28" s="34">
        <v>41050900</v>
      </c>
      <c r="B28" s="35" t="s">
        <v>51</v>
      </c>
      <c r="C28" s="29">
        <f>D28</f>
        <v>4080096</v>
      </c>
      <c r="D28" s="30">
        <v>4080096</v>
      </c>
      <c r="E28" s="29"/>
      <c r="F28" s="30"/>
      <c r="G28" s="40"/>
      <c r="H28" s="40"/>
      <c r="I28" s="40"/>
      <c r="J28" s="40"/>
      <c r="K28" s="40"/>
      <c r="L28" s="40"/>
      <c r="M28" s="40"/>
      <c r="N28" s="40"/>
      <c r="O28" s="40"/>
      <c r="P28" s="40"/>
      <c r="Q28" s="40"/>
      <c r="R28" s="40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  <c r="AF28" s="40"/>
      <c r="AG28" s="40"/>
      <c r="AH28" s="40"/>
      <c r="AI28" s="40"/>
      <c r="AJ28" s="40"/>
      <c r="AK28" s="40"/>
      <c r="AL28" s="40"/>
      <c r="AM28" s="40"/>
      <c r="AN28" s="40"/>
      <c r="AO28" s="40"/>
      <c r="AP28" s="40"/>
      <c r="AQ28" s="40"/>
      <c r="AR28" s="40"/>
      <c r="AS28" s="40"/>
      <c r="AT28" s="40"/>
      <c r="AU28" s="40"/>
      <c r="AV28" s="40"/>
      <c r="AW28" s="40"/>
      <c r="AX28" s="40"/>
      <c r="AY28" s="40"/>
      <c r="AZ28" s="40"/>
      <c r="BA28" s="40"/>
      <c r="BB28" s="40"/>
      <c r="BC28" s="40"/>
      <c r="BD28" s="40"/>
    </row>
    <row r="29" spans="1:200" ht="24.75" customHeight="1" x14ac:dyDescent="0.3">
      <c r="A29" s="33"/>
      <c r="B29" s="31" t="s">
        <v>35</v>
      </c>
      <c r="C29" s="29">
        <f>D29+E29</f>
        <v>11489623</v>
      </c>
      <c r="D29" s="29">
        <f>D22+D23</f>
        <v>10080096</v>
      </c>
      <c r="E29" s="29">
        <f>E22+E23</f>
        <v>1409527</v>
      </c>
      <c r="F29" s="29">
        <f>F22</f>
        <v>1990000</v>
      </c>
    </row>
    <row r="30" spans="1:200" ht="23.25" customHeight="1" x14ac:dyDescent="0.3"/>
    <row r="31" spans="1:200" ht="12" customHeight="1" x14ac:dyDescent="0.3"/>
    <row r="32" spans="1:200" ht="20.25" customHeight="1" x14ac:dyDescent="0.3">
      <c r="B32" s="46" t="s">
        <v>24</v>
      </c>
      <c r="C32" s="46"/>
      <c r="D32" s="46"/>
      <c r="E32" s="46"/>
      <c r="F32" s="46"/>
    </row>
    <row r="34" ht="15.75" customHeight="1" x14ac:dyDescent="0.3"/>
  </sheetData>
  <mergeCells count="12">
    <mergeCell ref="D9:D12"/>
    <mergeCell ref="E9:F9"/>
    <mergeCell ref="D4:F4"/>
    <mergeCell ref="B32:F32"/>
    <mergeCell ref="D2:F2"/>
    <mergeCell ref="F10:F12"/>
    <mergeCell ref="E10:E12"/>
    <mergeCell ref="D3:F3"/>
    <mergeCell ref="A6:F6"/>
    <mergeCell ref="A9:A12"/>
    <mergeCell ref="C9:C12"/>
    <mergeCell ref="B9:B12"/>
  </mergeCells>
  <phoneticPr fontId="2" type="noConversion"/>
  <pageMargins left="0.6692913385826772" right="0.27559055118110237" top="0.78740157480314965" bottom="0.19685039370078741" header="0" footer="0.19685039370078741"/>
  <pageSetup paperSize="9" scale="72" fitToHeight="6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8"/>
  <sheetViews>
    <sheetView workbookViewId="0">
      <selection activeCell="A11" sqref="A11"/>
    </sheetView>
  </sheetViews>
  <sheetFormatPr defaultRowHeight="12.75" x14ac:dyDescent="0.2"/>
  <cols>
    <col min="1" max="1" width="15.85546875" customWidth="1"/>
    <col min="2" max="2" width="14.7109375" customWidth="1"/>
    <col min="3" max="3" width="10.5703125" bestFit="1" customWidth="1"/>
    <col min="5" max="5" width="11" bestFit="1" customWidth="1"/>
  </cols>
  <sheetData>
    <row r="3" spans="1:7" ht="25.5" x14ac:dyDescent="0.2">
      <c r="A3" s="21"/>
      <c r="B3" s="22" t="s">
        <v>19</v>
      </c>
      <c r="C3" s="21" t="s">
        <v>20</v>
      </c>
      <c r="D3" s="21" t="s">
        <v>21</v>
      </c>
      <c r="E3" s="21"/>
      <c r="F3" s="21"/>
    </row>
    <row r="4" spans="1:7" ht="15.75" x14ac:dyDescent="0.2">
      <c r="A4" s="1" t="s">
        <v>14</v>
      </c>
      <c r="B4" s="20">
        <v>206339.851</v>
      </c>
      <c r="C4" s="23">
        <f>B4/B8*100</f>
        <v>86.798697702258792</v>
      </c>
      <c r="D4" s="21"/>
      <c r="E4" s="24">
        <f>D8*C4/100</f>
        <v>262498.01037033426</v>
      </c>
      <c r="F4" s="24">
        <v>262400.8</v>
      </c>
    </row>
    <row r="5" spans="1:7" ht="15.75" x14ac:dyDescent="0.2">
      <c r="A5" s="1" t="s">
        <v>15</v>
      </c>
      <c r="B5" s="21">
        <v>17621.59</v>
      </c>
      <c r="C5" s="23">
        <f>B5/B8*100</f>
        <v>7.4126789179621273</v>
      </c>
      <c r="D5" s="21"/>
      <c r="E5" s="24">
        <f>D8*C5/100</f>
        <v>22417.542186563751</v>
      </c>
      <c r="F5" s="21">
        <v>22514.799999999999</v>
      </c>
      <c r="G5" s="26">
        <f>E5-F5</f>
        <v>-97.257813436248398</v>
      </c>
    </row>
    <row r="6" spans="1:7" ht="15.75" x14ac:dyDescent="0.2">
      <c r="A6" s="1" t="s">
        <v>16</v>
      </c>
      <c r="B6" s="21">
        <v>3905.0720000000001</v>
      </c>
      <c r="C6" s="23">
        <f>B6/B8*100</f>
        <v>1.6427033478547737</v>
      </c>
      <c r="D6" s="21"/>
      <c r="E6" s="24">
        <f>D8*C6/100</f>
        <v>4967.8897478359713</v>
      </c>
      <c r="F6" s="21">
        <v>4968</v>
      </c>
    </row>
    <row r="7" spans="1:7" ht="15.75" x14ac:dyDescent="0.2">
      <c r="A7" s="1" t="s">
        <v>17</v>
      </c>
      <c r="B7" s="21">
        <v>9855.7759999999998</v>
      </c>
      <c r="C7" s="23">
        <f>B7/B8*100</f>
        <v>4.1459200319243097</v>
      </c>
      <c r="D7" s="21"/>
      <c r="E7" s="24">
        <f>D8*C7/100</f>
        <v>12538.157695266005</v>
      </c>
      <c r="F7" s="21">
        <v>12538</v>
      </c>
    </row>
    <row r="8" spans="1:7" ht="15.75" x14ac:dyDescent="0.2">
      <c r="A8" s="25" t="s">
        <v>18</v>
      </c>
      <c r="B8" s="20">
        <f>SUM(B4:B7)</f>
        <v>237722.28899999999</v>
      </c>
      <c r="C8" s="23">
        <f>SUM(C4:C7)</f>
        <v>100</v>
      </c>
      <c r="D8" s="21">
        <v>302421.59999999998</v>
      </c>
      <c r="E8" s="24">
        <f>SUM(E4:E7)</f>
        <v>302421.60000000003</v>
      </c>
      <c r="F8" s="24">
        <f>SUM(F4:F7)</f>
        <v>302421.59999999998</v>
      </c>
    </row>
  </sheetData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0"/>
  <sheetViews>
    <sheetView workbookViewId="0">
      <selection activeCell="C23" sqref="C23"/>
    </sheetView>
  </sheetViews>
  <sheetFormatPr defaultRowHeight="12.75" x14ac:dyDescent="0.2"/>
  <cols>
    <col min="1" max="1" width="30.5703125" customWidth="1"/>
    <col min="2" max="2" width="12" customWidth="1"/>
    <col min="3" max="3" width="43" customWidth="1"/>
    <col min="4" max="4" width="6.42578125" customWidth="1"/>
    <col min="5" max="5" width="3.85546875" customWidth="1"/>
    <col min="6" max="6" width="10" bestFit="1" customWidth="1"/>
    <col min="10" max="10" width="12" bestFit="1" customWidth="1"/>
    <col min="12" max="12" width="11.5703125" customWidth="1"/>
  </cols>
  <sheetData>
    <row r="1" spans="1:12" ht="18.75" x14ac:dyDescent="0.3">
      <c r="A1" s="3"/>
      <c r="C1" s="4"/>
      <c r="D1" s="5"/>
      <c r="E1" s="5"/>
      <c r="F1" s="5"/>
    </row>
    <row r="2" spans="1:12" ht="18.75" x14ac:dyDescent="0.3">
      <c r="A2" s="6"/>
      <c r="B2" s="6"/>
      <c r="C2" s="51"/>
      <c r="D2" s="51"/>
      <c r="E2" s="51"/>
      <c r="F2" s="51"/>
    </row>
    <row r="3" spans="1:12" ht="18.75" x14ac:dyDescent="0.3">
      <c r="A3" s="6"/>
      <c r="B3" s="6"/>
      <c r="C3" s="8"/>
      <c r="D3" s="8"/>
      <c r="E3" s="8"/>
      <c r="F3" s="8"/>
    </row>
    <row r="4" spans="1:12" ht="18.75" x14ac:dyDescent="0.3">
      <c r="A4" s="6"/>
      <c r="B4" s="6"/>
      <c r="C4" s="7"/>
      <c r="D4" s="7"/>
      <c r="E4" s="7"/>
      <c r="F4" s="7"/>
    </row>
    <row r="5" spans="1:12" x14ac:dyDescent="0.2">
      <c r="A5" s="3"/>
    </row>
    <row r="6" spans="1:12" x14ac:dyDescent="0.2">
      <c r="A6" s="3"/>
    </row>
    <row r="7" spans="1:12" x14ac:dyDescent="0.2">
      <c r="A7" s="3"/>
    </row>
    <row r="8" spans="1:12" ht="48" customHeight="1" x14ac:dyDescent="0.2">
      <c r="A8" s="52" t="s">
        <v>13</v>
      </c>
      <c r="B8" s="52"/>
      <c r="C8" s="52"/>
      <c r="D8" s="9"/>
      <c r="E8" s="10"/>
      <c r="F8" s="10"/>
    </row>
    <row r="9" spans="1:12" ht="30" customHeight="1" x14ac:dyDescent="0.3">
      <c r="C9" s="11"/>
    </row>
    <row r="11" spans="1:12" ht="132.75" customHeight="1" x14ac:dyDescent="0.2">
      <c r="A11" s="12" t="s">
        <v>5</v>
      </c>
      <c r="B11" s="13" t="s">
        <v>6</v>
      </c>
      <c r="C11" s="13" t="s">
        <v>7</v>
      </c>
    </row>
    <row r="12" spans="1:12" ht="19.5" customHeight="1" x14ac:dyDescent="0.2">
      <c r="A12" s="14" t="s">
        <v>8</v>
      </c>
      <c r="B12" s="14">
        <v>16836000</v>
      </c>
      <c r="C12" s="15">
        <v>3.7309999999999999</v>
      </c>
      <c r="F12">
        <v>451333500</v>
      </c>
      <c r="G12">
        <f>B12/F12*100</f>
        <v>3.7302792724227207</v>
      </c>
      <c r="H12">
        <v>3.7309999999999999</v>
      </c>
      <c r="J12">
        <f>F12*H12/100</f>
        <v>16839252.885000002</v>
      </c>
      <c r="K12">
        <v>3.7320000000000002</v>
      </c>
      <c r="L12">
        <f>F12*K12/100</f>
        <v>16843766.219999999</v>
      </c>
    </row>
    <row r="13" spans="1:12" ht="18" customHeight="1" x14ac:dyDescent="0.2">
      <c r="A13" s="14" t="s">
        <v>9</v>
      </c>
      <c r="B13" s="14">
        <v>5991100</v>
      </c>
      <c r="C13" s="15">
        <v>1.3280000000000001</v>
      </c>
      <c r="G13">
        <f>B13/F12*100</f>
        <v>1.3274219618087291</v>
      </c>
      <c r="H13">
        <v>1.3280000000000001</v>
      </c>
      <c r="J13">
        <f>F12*H13/100</f>
        <v>5993708.8799999999</v>
      </c>
      <c r="K13">
        <v>1.3280000000000001</v>
      </c>
      <c r="L13">
        <f>F12*K13/100</f>
        <v>5993708.8799999999</v>
      </c>
    </row>
    <row r="14" spans="1:12" ht="18.75" x14ac:dyDescent="0.2">
      <c r="A14" s="14" t="s">
        <v>10</v>
      </c>
      <c r="B14" s="14">
        <v>19957500</v>
      </c>
      <c r="C14" s="14">
        <v>4.4219999999999997</v>
      </c>
      <c r="G14">
        <f>B14/F12*100</f>
        <v>4.4218964468624646</v>
      </c>
      <c r="H14">
        <v>4.4219999999999997</v>
      </c>
      <c r="J14">
        <f>F12*H14/100</f>
        <v>19957967.369999997</v>
      </c>
      <c r="K14">
        <v>4.423</v>
      </c>
      <c r="L14">
        <f>F12*K14/100</f>
        <v>19962480.704999998</v>
      </c>
    </row>
    <row r="15" spans="1:12" ht="19.5" customHeight="1" x14ac:dyDescent="0.2">
      <c r="A15" s="14" t="s">
        <v>11</v>
      </c>
      <c r="B15" s="14">
        <f>SUM(B12:B14)</f>
        <v>42784600</v>
      </c>
      <c r="C15" s="16" t="s">
        <v>12</v>
      </c>
      <c r="J15">
        <f>SUM(J12:J14)</f>
        <v>42790929.134999998</v>
      </c>
      <c r="K15">
        <f>SUM(K12:K14)</f>
        <v>9.4830000000000005</v>
      </c>
      <c r="L15">
        <f>SUM(L12:L14)</f>
        <v>42799955.804999992</v>
      </c>
    </row>
    <row r="16" spans="1:12" ht="6" customHeight="1" x14ac:dyDescent="0.2">
      <c r="A16" s="17"/>
      <c r="B16" s="17"/>
      <c r="C16" s="17"/>
    </row>
    <row r="17" spans="1:3" hidden="1" x14ac:dyDescent="0.2"/>
    <row r="18" spans="1:3" ht="26.25" customHeight="1" x14ac:dyDescent="0.2"/>
    <row r="20" spans="1:3" ht="18.75" x14ac:dyDescent="0.3">
      <c r="A20" s="53"/>
      <c r="B20" s="53"/>
      <c r="C20" s="53"/>
    </row>
  </sheetData>
  <mergeCells count="3">
    <mergeCell ref="C2:F2"/>
    <mergeCell ref="A8:C8"/>
    <mergeCell ref="A20:C20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сторінка 1</vt:lpstr>
      <vt:lpstr>Лист1</vt:lpstr>
      <vt:lpstr>розрах дотації</vt:lpstr>
      <vt:lpstr>'сторінка 1'!Заголовки_для_печати</vt:lpstr>
      <vt:lpstr>'сторінка 1'!Область_печати</vt:lpstr>
    </vt:vector>
  </TitlesOfParts>
  <Company>Организация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Customer</dc:creator>
  <cp:lastModifiedBy>kompvid2</cp:lastModifiedBy>
  <cp:lastPrinted>2019-10-01T15:21:47Z</cp:lastPrinted>
  <dcterms:created xsi:type="dcterms:W3CDTF">2009-01-05T08:10:25Z</dcterms:created>
  <dcterms:modified xsi:type="dcterms:W3CDTF">2019-10-03T10:12:05Z</dcterms:modified>
</cp:coreProperties>
</file>