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xWindow="0" yWindow="225" windowWidth="15150" windowHeight="8265"/>
  </bookViews>
  <sheets>
    <sheet name="Додаток 7" sheetId="1" r:id="rId1"/>
  </sheets>
  <definedNames>
    <definedName name="_xlnm.Print_Titles" localSheetId="0">'Додаток 7'!$9:$11</definedName>
    <definedName name="_xlnm.Print_Area" localSheetId="0">'Додаток 7'!$A$1:$J$49</definedName>
  </definedNames>
  <calcPr calcId="162913" fullCalcOnLoad="1" concurrentCalc="0"/>
</workbook>
</file>

<file path=xl/calcChain.xml><?xml version="1.0" encoding="utf-8"?>
<calcChain xmlns="http://schemas.openxmlformats.org/spreadsheetml/2006/main">
  <c r="I44" i="1" l="1"/>
  <c r="I45" i="1"/>
  <c r="I43" i="1"/>
  <c r="I46" i="1"/>
  <c r="I28" i="1"/>
  <c r="I30" i="1"/>
  <c r="I34" i="1"/>
  <c r="I24" i="1"/>
  <c r="I27" i="1"/>
  <c r="I17" i="1"/>
  <c r="I23" i="1"/>
  <c r="I36" i="1"/>
  <c r="I37" i="1"/>
  <c r="I38" i="1"/>
  <c r="I39" i="1"/>
  <c r="I16" i="1"/>
  <c r="I47" i="1"/>
  <c r="G44" i="1"/>
  <c r="G45" i="1"/>
  <c r="G43" i="1"/>
  <c r="G46" i="1"/>
  <c r="G29" i="1"/>
  <c r="G28" i="1"/>
  <c r="G31" i="1"/>
  <c r="G32" i="1"/>
  <c r="G33" i="1"/>
  <c r="G30" i="1"/>
  <c r="G34" i="1"/>
  <c r="G25" i="1"/>
  <c r="G26" i="1"/>
  <c r="G24" i="1"/>
  <c r="G27" i="1"/>
  <c r="G18" i="1"/>
  <c r="G19" i="1"/>
  <c r="G20" i="1"/>
  <c r="G21" i="1"/>
  <c r="G22" i="1"/>
  <c r="G17" i="1"/>
  <c r="G23" i="1"/>
  <c r="G36" i="1"/>
  <c r="G37" i="1"/>
  <c r="G38" i="1"/>
  <c r="G39" i="1"/>
  <c r="G13" i="1"/>
  <c r="G15" i="1"/>
  <c r="G16" i="1"/>
  <c r="G47" i="1"/>
  <c r="G40" i="1"/>
  <c r="I40" i="1"/>
  <c r="H30" i="1"/>
  <c r="H28" i="1"/>
  <c r="H34" i="1"/>
  <c r="J30" i="1"/>
  <c r="J28" i="1"/>
  <c r="J34" i="1"/>
  <c r="H43" i="1"/>
  <c r="H46" i="1"/>
  <c r="J43" i="1"/>
  <c r="J46" i="1"/>
  <c r="J24" i="1"/>
  <c r="J27" i="1"/>
  <c r="J17" i="1"/>
  <c r="J23" i="1"/>
  <c r="J39" i="1"/>
  <c r="J16" i="1"/>
  <c r="J47" i="1"/>
  <c r="H24" i="1"/>
  <c r="H27" i="1"/>
  <c r="H17" i="1"/>
  <c r="H23" i="1"/>
  <c r="H39" i="1"/>
  <c r="H16" i="1"/>
  <c r="H14" i="1"/>
  <c r="H35" i="1"/>
  <c r="J35" i="1"/>
  <c r="H12" i="1"/>
  <c r="I12" i="1"/>
  <c r="J12" i="1"/>
  <c r="G12" i="1"/>
  <c r="H47" i="1"/>
  <c r="I35" i="1"/>
  <c r="G14" i="1"/>
  <c r="G35" i="1"/>
</calcChain>
</file>

<file path=xl/sharedStrings.xml><?xml version="1.0" encoding="utf-8"?>
<sst xmlns="http://schemas.openxmlformats.org/spreadsheetml/2006/main" count="134" uniqueCount="101">
  <si>
    <t>(грн.)</t>
  </si>
  <si>
    <t>Загальний фонд</t>
  </si>
  <si>
    <t>до рішення міської ради</t>
  </si>
  <si>
    <t>Спеціальний фонд</t>
  </si>
  <si>
    <t>VIІ скликання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</si>
  <si>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</si>
  <si>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</si>
  <si>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</si>
  <si>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</si>
  <si>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</si>
  <si>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Усього</t>
  </si>
  <si>
    <t>усього</t>
  </si>
  <si>
    <t>у тому числі бюджет розвитку</t>
  </si>
  <si>
    <t>УСЬОГО</t>
  </si>
  <si>
    <t>Х</t>
  </si>
  <si>
    <t xml:space="preserve">Секретар Чернівецької міської ради                                                                                                                                                             В. Продан                                                                                         </t>
  </si>
  <si>
    <t>1</t>
  </si>
  <si>
    <t>2</t>
  </si>
  <si>
    <t>3</t>
  </si>
  <si>
    <t>Дата та номер документа, яким затверджено місцеву/регіональну програму</t>
  </si>
  <si>
    <t>Всього по програмі:</t>
  </si>
  <si>
    <t>6030</t>
  </si>
  <si>
    <t>0620</t>
  </si>
  <si>
    <t>Організація  благоустрою населених пунктів</t>
  </si>
  <si>
    <t>1600000</t>
  </si>
  <si>
    <t>Департамент містобудівного комплексу та земельних відносин міської ради</t>
  </si>
  <si>
    <t>1200000</t>
  </si>
  <si>
    <t>Департамент житлово-комунального господарства міської ради</t>
  </si>
  <si>
    <t>1216030</t>
  </si>
  <si>
    <t>0490</t>
  </si>
  <si>
    <t>1216017</t>
  </si>
  <si>
    <t>1010</t>
  </si>
  <si>
    <t>0910</t>
  </si>
  <si>
    <t>Надання дошкільної освіти</t>
  </si>
  <si>
    <t>2010</t>
  </si>
  <si>
    <t>0731</t>
  </si>
  <si>
    <t>Багатопрофільна стаціонарна медична допомога населенню</t>
  </si>
  <si>
    <t>0600000</t>
  </si>
  <si>
    <t>Управління освіти міської ради</t>
  </si>
  <si>
    <t>Програма розвитку освіти міста Чернівців на 2017-2020 роки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</si>
  <si>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</si>
  <si>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0611010</t>
  </si>
  <si>
    <t>0700000</t>
  </si>
  <si>
    <t>Управління охорони здоров'я міської ради</t>
  </si>
  <si>
    <t>0712010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</si>
  <si>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</si>
  <si>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</si>
  <si>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</si>
  <si>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</si>
  <si>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1218340</t>
  </si>
  <si>
    <t>8340</t>
  </si>
  <si>
    <t>0540</t>
  </si>
  <si>
    <t>Природоохоронні заходи за рахунок цільових фондів</t>
  </si>
  <si>
    <t>Інша діяльність, пов'язана з експлуатацією  об'єктів житлово-комунального господарства</t>
  </si>
  <si>
    <t>Програма будівництва, реконструкції та капітального ремонту об'єктів житлово-комунального господарства в м.Чернівцях на 2017-2020 роки "Комфортне місто"</t>
  </si>
  <si>
    <t>Галузева Програма розвитку "Охорона здоров'я" м. Чернівців на 2017-2019 роки</t>
  </si>
  <si>
    <t>Рішення 26 сесії міської ради VIІ скликання від 20.04.2017р. №684</t>
  </si>
  <si>
    <t xml:space="preserve">Рішення 20 сесії міської ради VIІ скликання від 12.01.2017 № 532 </t>
  </si>
  <si>
    <t xml:space="preserve">Рішення 22 сесії міської ради  VIІ скликання від 13.03.2017 р. №627 </t>
  </si>
  <si>
    <t>Зміни до розподілу витрат міського бюджету на реалізацію міських програм у 2019 році</t>
  </si>
  <si>
    <t>Виконання інвестиційних проектів в рамках здійснення заходів щодо соціально-економічного розвитку окремих територій</t>
  </si>
  <si>
    <t>1217363</t>
  </si>
  <si>
    <t>7363</t>
  </si>
  <si>
    <t>0712030</t>
  </si>
  <si>
    <t>2030</t>
  </si>
  <si>
    <t>0733</t>
  </si>
  <si>
    <t>Лікарсько-акушерська допомога вагітним, породіллям та новонародженим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</si>
  <si>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</si>
  <si>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</si>
  <si>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</si>
  <si>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</si>
  <si>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0617363</t>
  </si>
  <si>
    <t>0200000</t>
  </si>
  <si>
    <t>0217691</t>
  </si>
  <si>
    <t>Виконавчий комітет міської ради</t>
  </si>
  <si>
    <t>0409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</si>
  <si>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</si>
  <si>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</si>
  <si>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</si>
  <si>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</si>
  <si>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Цільова програма з будівництва об'єктів житла і соціальної сфери в місті Чернівцях на 2017-2020 роки "Сучасне місто"</t>
  </si>
  <si>
    <t xml:space="preserve">Рішення 22 сесії міської ради  VIІ скликання від 13.03.2017 р. №626 </t>
  </si>
  <si>
    <t>Додаток 7</t>
  </si>
  <si>
    <t>0443</t>
  </si>
  <si>
    <t>Будівництво освітніх установ та закладів</t>
  </si>
  <si>
    <t>0218340</t>
  </si>
  <si>
    <t>0717363</t>
  </si>
  <si>
    <t xml:space="preserve">Рішення 6 сесії міської ради VIІ скликання від 17.05.2016р. №196 </t>
  </si>
  <si>
    <t>______2019 № _____</t>
  </si>
  <si>
    <t>1216012</t>
  </si>
  <si>
    <t>6012</t>
  </si>
  <si>
    <t>Забезпечення діяльності з виробництва, транспортування, постачання теплової енергії</t>
  </si>
  <si>
    <t>Програма фінансування робіт пов'язаних з благоустроєм м. Чернівців на 2018-2021 роки</t>
  </si>
  <si>
    <t>Комплексна Програма запобігання надзвичайним ситуаціям та ліквідації їх наслідків в м. Чернівцях на 2016 - 2020 роки</t>
  </si>
  <si>
    <t>Рішення 46 сесії міської ради  VIІ скликання від 26.12.2017 р. №1046</t>
  </si>
  <si>
    <t>1000000</t>
  </si>
  <si>
    <t>Управління культури міської ради</t>
  </si>
  <si>
    <t>1017691</t>
  </si>
  <si>
    <t>7691</t>
  </si>
  <si>
    <t>Програма розвитку культури міста Чернівців на 2018-2020 роки "Чернівці - місто культури"</t>
  </si>
  <si>
    <t xml:space="preserve">Рішення 44 сесії міської ради  VIІ скликання від 08.12.2017 р. №990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</si>
</sst>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88" fontId="7" fillId="0" borderId="0" xfId="0" applyNumberFormat="1" applyFont="1"/>
    <xf numFmtId="2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horizontal="center" vertical="center" wrapText="1"/>
    </xf>
    <xf numFmtId="2" fontId="3" fillId="0" borderId="1" xfId="1" quotePrefix="1" applyNumberFormat="1" applyFont="1" applyBorder="1" applyAlignment="1">
      <alignment vertical="center"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1" quotePrefix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</cellXfs>
  <cellStyles count="2">
    <cellStyle name="Обычный" xfId="0" builtinId="0"/>
    <cellStyle name="Обычный_дод.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Zeros="0" tabSelected="1" view="pageBreakPreview" zoomScale="80" zoomScaleNormal="75" zoomScaleSheetLayoutView="80" workbookViewId="0">
      <pane ySplit="11" topLeftCell="A12" activePane="bottomLeft" state="frozen"/>
      <selection pane="bottomLeft" activeCell="I42" sqref="I42"/>
    </sheetView>
  </sheetViews>
  <sheetFormatPr defaultRowHeight="12.75" x14ac:dyDescent="0.2"/>
  <cols>
    <col min="1" max="3" width="13.28515625" style="1" customWidth="1"/>
    <col min="4" max="4" width="48" style="2" customWidth="1"/>
    <col min="5" max="5" width="33" style="4" customWidth="1"/>
    <col min="6" max="6" width="19" style="4" customWidth="1"/>
    <col min="7" max="7" width="14.28515625" style="4" customWidth="1"/>
    <col min="8" max="8" width="13.85546875" style="5" customWidth="1"/>
    <col min="9" max="9" width="13.42578125" style="5" customWidth="1"/>
    <col min="10" max="10" width="13.140625" style="5" customWidth="1"/>
    <col min="11" max="11" width="12.140625" style="2" bestFit="1" customWidth="1"/>
    <col min="12" max="12" width="12.7109375" style="2" customWidth="1"/>
    <col min="13" max="13" width="13.28515625" style="2" customWidth="1"/>
    <col min="14" max="14" width="13.140625" style="2" customWidth="1"/>
    <col min="15" max="16384" width="9.140625" style="2"/>
  </cols>
  <sheetData>
    <row r="1" spans="1:10" ht="13.5" customHeight="1" x14ac:dyDescent="0.2">
      <c r="I1" s="61" t="s">
        <v>82</v>
      </c>
      <c r="J1" s="61"/>
    </row>
    <row r="2" spans="1:10" ht="13.5" customHeight="1" x14ac:dyDescent="0.2">
      <c r="I2" s="61" t="s">
        <v>2</v>
      </c>
      <c r="J2" s="61"/>
    </row>
    <row r="3" spans="1:10" ht="13.5" customHeight="1" x14ac:dyDescent="0.2">
      <c r="I3" s="23" t="s">
        <v>4</v>
      </c>
      <c r="J3" s="23"/>
    </row>
    <row r="4" spans="1:10" ht="13.5" customHeight="1" x14ac:dyDescent="0.2">
      <c r="I4" s="61" t="s">
        <v>88</v>
      </c>
      <c r="J4" s="61"/>
    </row>
    <row r="6" spans="1:10" ht="23.25" customHeight="1" x14ac:dyDescent="0.3">
      <c r="A6" s="58" t="s">
        <v>59</v>
      </c>
      <c r="B6" s="58"/>
      <c r="C6" s="58"/>
      <c r="D6" s="58"/>
      <c r="E6" s="58"/>
      <c r="F6" s="58"/>
      <c r="G6" s="58"/>
      <c r="H6" s="58"/>
      <c r="I6" s="58"/>
      <c r="J6" s="58"/>
    </row>
    <row r="7" spans="1:10" ht="14.25" customHeight="1" x14ac:dyDescent="0.3">
      <c r="A7" s="58"/>
      <c r="B7" s="58"/>
      <c r="C7" s="58"/>
      <c r="D7" s="58"/>
      <c r="E7" s="58"/>
      <c r="F7" s="58"/>
      <c r="G7" s="58"/>
      <c r="H7" s="58"/>
      <c r="I7" s="58"/>
      <c r="J7" s="58"/>
    </row>
    <row r="8" spans="1:10" ht="14.25" customHeight="1" x14ac:dyDescent="0.2">
      <c r="I8" s="6"/>
      <c r="J8" s="24" t="s">
        <v>0</v>
      </c>
    </row>
    <row r="9" spans="1:10" s="3" customFormat="1" ht="40.15" customHeight="1" x14ac:dyDescent="0.2">
      <c r="A9" s="54" t="s">
        <v>5</v>
      </c>
      <c r="B9" s="54" t="s">
        <v>6</v>
      </c>
      <c r="C9" s="54" t="s">
        <v>7</v>
      </c>
      <c r="D9" s="56" t="s">
        <v>8</v>
      </c>
      <c r="E9" s="50" t="s">
        <v>9</v>
      </c>
      <c r="F9" s="50" t="s">
        <v>19</v>
      </c>
      <c r="G9" s="50" t="s">
        <v>10</v>
      </c>
      <c r="H9" s="50" t="s">
        <v>1</v>
      </c>
      <c r="I9" s="59" t="s">
        <v>3</v>
      </c>
      <c r="J9" s="60"/>
    </row>
    <row r="10" spans="1:10" s="3" customFormat="1" ht="66" customHeight="1" x14ac:dyDescent="0.2">
      <c r="A10" s="55"/>
      <c r="B10" s="55"/>
      <c r="C10" s="55"/>
      <c r="D10" s="57"/>
      <c r="E10" s="52"/>
      <c r="F10" s="52"/>
      <c r="G10" s="52"/>
      <c r="H10" s="52"/>
      <c r="I10" s="16" t="s">
        <v>11</v>
      </c>
      <c r="J10" s="16" t="s">
        <v>12</v>
      </c>
    </row>
    <row r="11" spans="1:10" s="3" customFormat="1" ht="13.5" customHeight="1" x14ac:dyDescent="0.2">
      <c r="A11" s="18" t="s">
        <v>16</v>
      </c>
      <c r="B11" s="18" t="s">
        <v>17</v>
      </c>
      <c r="C11" s="18" t="s">
        <v>18</v>
      </c>
      <c r="D11" s="19">
        <v>4</v>
      </c>
      <c r="E11" s="17">
        <v>5</v>
      </c>
      <c r="F11" s="17">
        <v>6</v>
      </c>
      <c r="G11" s="17">
        <v>7</v>
      </c>
      <c r="H11" s="17">
        <v>8</v>
      </c>
      <c r="I11" s="16">
        <v>9</v>
      </c>
      <c r="J11" s="16">
        <v>10</v>
      </c>
    </row>
    <row r="12" spans="1:10" s="3" customFormat="1" ht="19.5" customHeight="1" x14ac:dyDescent="0.2">
      <c r="A12" s="25" t="s">
        <v>72</v>
      </c>
      <c r="B12" s="29"/>
      <c r="C12" s="29"/>
      <c r="D12" s="26" t="s">
        <v>74</v>
      </c>
      <c r="E12" s="16"/>
      <c r="F12" s="16"/>
      <c r="G12" s="46">
        <f>G13</f>
        <v>84000</v>
      </c>
      <c r="H12" s="46">
        <f>H13</f>
        <v>0</v>
      </c>
      <c r="I12" s="46">
        <f>I13</f>
        <v>84000</v>
      </c>
      <c r="J12" s="46">
        <f>J13</f>
        <v>0</v>
      </c>
    </row>
    <row r="13" spans="1:10" s="3" customFormat="1" ht="89.25" x14ac:dyDescent="0.2">
      <c r="A13" s="27" t="s">
        <v>73</v>
      </c>
      <c r="B13" s="16">
        <v>7691</v>
      </c>
      <c r="C13" s="27" t="s">
        <v>75</v>
      </c>
      <c r="D13" s="28" t="s">
        <v>40</v>
      </c>
      <c r="E13" s="50" t="s">
        <v>93</v>
      </c>
      <c r="F13" s="50" t="s">
        <v>87</v>
      </c>
      <c r="G13" s="17">
        <f>H13+I13</f>
        <v>84000</v>
      </c>
      <c r="H13" s="17"/>
      <c r="I13" s="17">
        <v>84000</v>
      </c>
      <c r="J13" s="17"/>
    </row>
    <row r="14" spans="1:10" s="3" customFormat="1" ht="33" customHeight="1" x14ac:dyDescent="0.2">
      <c r="A14" s="25" t="s">
        <v>26</v>
      </c>
      <c r="B14" s="16"/>
      <c r="C14" s="27"/>
      <c r="D14" s="26" t="s">
        <v>27</v>
      </c>
      <c r="E14" s="51"/>
      <c r="F14" s="51"/>
      <c r="G14" s="46">
        <f>G15</f>
        <v>50000</v>
      </c>
      <c r="H14" s="46">
        <f>H15</f>
        <v>50000</v>
      </c>
      <c r="I14" s="17"/>
      <c r="J14" s="17"/>
    </row>
    <row r="15" spans="1:10" s="3" customFormat="1" ht="30.75" customHeight="1" x14ac:dyDescent="0.2">
      <c r="A15" s="27" t="s">
        <v>30</v>
      </c>
      <c r="B15" s="16">
        <v>6017</v>
      </c>
      <c r="C15" s="27" t="s">
        <v>22</v>
      </c>
      <c r="D15" s="28" t="s">
        <v>53</v>
      </c>
      <c r="E15" s="51"/>
      <c r="F15" s="51"/>
      <c r="G15" s="17">
        <f>H15+I15</f>
        <v>50000</v>
      </c>
      <c r="H15" s="17">
        <v>50000</v>
      </c>
      <c r="I15" s="17"/>
      <c r="J15" s="17"/>
    </row>
    <row r="16" spans="1:10" s="3" customFormat="1" ht="21" customHeight="1" x14ac:dyDescent="0.2">
      <c r="A16" s="53" t="s">
        <v>20</v>
      </c>
      <c r="B16" s="53"/>
      <c r="C16" s="53"/>
      <c r="D16" s="53"/>
      <c r="E16" s="52"/>
      <c r="F16" s="52"/>
      <c r="G16" s="46">
        <f>G13+G15</f>
        <v>134000</v>
      </c>
      <c r="H16" s="46">
        <f>H15</f>
        <v>50000</v>
      </c>
      <c r="I16" s="46">
        <f>I13</f>
        <v>84000</v>
      </c>
      <c r="J16" s="46">
        <f>J13</f>
        <v>0</v>
      </c>
    </row>
    <row r="17" spans="1:10" s="3" customFormat="1" ht="21.75" customHeight="1" x14ac:dyDescent="0.2">
      <c r="A17" s="25" t="s">
        <v>42</v>
      </c>
      <c r="B17" s="25"/>
      <c r="C17" s="25"/>
      <c r="D17" s="36" t="s">
        <v>43</v>
      </c>
      <c r="E17" s="50" t="s">
        <v>55</v>
      </c>
      <c r="F17" s="50" t="s">
        <v>56</v>
      </c>
      <c r="G17" s="40">
        <f>SUM(G18:G22)</f>
        <v>9691700</v>
      </c>
      <c r="H17" s="40">
        <f>SUM(H18:H22)</f>
        <v>1903700</v>
      </c>
      <c r="I17" s="40">
        <f>SUM(I18:I22)</f>
        <v>7788000</v>
      </c>
      <c r="J17" s="40">
        <f>SUM(J18:J22)</f>
        <v>7788000</v>
      </c>
    </row>
    <row r="18" spans="1:10" s="3" customFormat="1" ht="28.5" customHeight="1" x14ac:dyDescent="0.2">
      <c r="A18" s="27" t="s">
        <v>44</v>
      </c>
      <c r="B18" s="27" t="s">
        <v>34</v>
      </c>
      <c r="C18" s="27" t="s">
        <v>35</v>
      </c>
      <c r="D18" s="37" t="s">
        <v>36</v>
      </c>
      <c r="E18" s="51"/>
      <c r="F18" s="51"/>
      <c r="G18" s="38">
        <f>H18+I18</f>
        <v>907700</v>
      </c>
      <c r="H18" s="38">
        <v>907700</v>
      </c>
      <c r="I18" s="38"/>
      <c r="J18" s="38"/>
    </row>
    <row r="19" spans="1:10" s="3" customFormat="1" ht="29.25" customHeight="1" x14ac:dyDescent="0.2">
      <c r="A19" s="42" t="s">
        <v>63</v>
      </c>
      <c r="B19" s="42" t="s">
        <v>64</v>
      </c>
      <c r="C19" s="43" t="s">
        <v>65</v>
      </c>
      <c r="D19" s="44" t="s">
        <v>66</v>
      </c>
      <c r="E19" s="51"/>
      <c r="F19" s="51"/>
      <c r="G19" s="38">
        <f>H19+I19</f>
        <v>1055500</v>
      </c>
      <c r="H19" s="38">
        <v>996000</v>
      </c>
      <c r="I19" s="38">
        <v>59500</v>
      </c>
      <c r="J19" s="38">
        <v>59500</v>
      </c>
    </row>
    <row r="20" spans="1:10" s="3" customFormat="1" ht="27.75" customHeight="1" x14ac:dyDescent="0.2">
      <c r="A20" s="42" t="s">
        <v>67</v>
      </c>
      <c r="B20" s="42" t="s">
        <v>68</v>
      </c>
      <c r="C20" s="43" t="s">
        <v>69</v>
      </c>
      <c r="D20" s="44" t="s">
        <v>70</v>
      </c>
      <c r="E20" s="51"/>
      <c r="F20" s="51"/>
      <c r="G20" s="38">
        <f>H20+I20</f>
        <v>173200</v>
      </c>
      <c r="H20" s="38"/>
      <c r="I20" s="38">
        <v>173200</v>
      </c>
      <c r="J20" s="38">
        <v>173200</v>
      </c>
    </row>
    <row r="21" spans="1:10" s="3" customFormat="1" ht="40.5" customHeight="1" x14ac:dyDescent="0.2">
      <c r="A21" s="33" t="s">
        <v>45</v>
      </c>
      <c r="B21" s="33" t="s">
        <v>46</v>
      </c>
      <c r="C21" s="34" t="s">
        <v>47</v>
      </c>
      <c r="D21" s="35" t="s">
        <v>48</v>
      </c>
      <c r="E21" s="51"/>
      <c r="F21" s="51"/>
      <c r="G21" s="38">
        <f>H21+I21</f>
        <v>900</v>
      </c>
      <c r="H21" s="41"/>
      <c r="I21" s="38">
        <v>900</v>
      </c>
      <c r="J21" s="38">
        <v>900</v>
      </c>
    </row>
    <row r="22" spans="1:10" s="3" customFormat="1" ht="39" customHeight="1" x14ac:dyDescent="0.2">
      <c r="A22" s="42" t="s">
        <v>86</v>
      </c>
      <c r="B22" s="42" t="s">
        <v>62</v>
      </c>
      <c r="C22" s="42" t="s">
        <v>29</v>
      </c>
      <c r="D22" s="47" t="s">
        <v>60</v>
      </c>
      <c r="E22" s="51"/>
      <c r="F22" s="51"/>
      <c r="G22" s="38">
        <f>H22+I22</f>
        <v>7554400</v>
      </c>
      <c r="H22" s="41"/>
      <c r="I22" s="38">
        <v>7554400</v>
      </c>
      <c r="J22" s="38">
        <v>7554400</v>
      </c>
    </row>
    <row r="23" spans="1:10" s="3" customFormat="1" ht="21" customHeight="1" x14ac:dyDescent="0.2">
      <c r="A23" s="53" t="s">
        <v>20</v>
      </c>
      <c r="B23" s="53"/>
      <c r="C23" s="53"/>
      <c r="D23" s="53"/>
      <c r="E23" s="52"/>
      <c r="F23" s="52"/>
      <c r="G23" s="39">
        <f>G17</f>
        <v>9691700</v>
      </c>
      <c r="H23" s="39">
        <f>H17</f>
        <v>1903700</v>
      </c>
      <c r="I23" s="39">
        <f>I17</f>
        <v>7788000</v>
      </c>
      <c r="J23" s="39">
        <f>J17</f>
        <v>7788000</v>
      </c>
    </row>
    <row r="24" spans="1:10" s="3" customFormat="1" ht="22.5" customHeight="1" x14ac:dyDescent="0.2">
      <c r="A24" s="32" t="s">
        <v>37</v>
      </c>
      <c r="B24" s="25"/>
      <c r="C24" s="25"/>
      <c r="D24" s="26" t="s">
        <v>38</v>
      </c>
      <c r="E24" s="50" t="s">
        <v>39</v>
      </c>
      <c r="F24" s="50" t="s">
        <v>57</v>
      </c>
      <c r="G24" s="40">
        <f>G25+G26</f>
        <v>185600</v>
      </c>
      <c r="H24" s="40">
        <f>H25+H26</f>
        <v>0</v>
      </c>
      <c r="I24" s="40">
        <f>I25+I26</f>
        <v>185600</v>
      </c>
      <c r="J24" s="40">
        <f>J25+J26</f>
        <v>185600</v>
      </c>
    </row>
    <row r="25" spans="1:10" s="3" customFormat="1" ht="23.25" customHeight="1" x14ac:dyDescent="0.2">
      <c r="A25" s="27" t="s">
        <v>41</v>
      </c>
      <c r="B25" s="27" t="s">
        <v>31</v>
      </c>
      <c r="C25" s="27" t="s">
        <v>32</v>
      </c>
      <c r="D25" s="28" t="s">
        <v>33</v>
      </c>
      <c r="E25" s="51"/>
      <c r="F25" s="51"/>
      <c r="G25" s="38">
        <f>H25+I25</f>
        <v>5600</v>
      </c>
      <c r="H25" s="38"/>
      <c r="I25" s="38">
        <v>5600</v>
      </c>
      <c r="J25" s="38">
        <v>5600</v>
      </c>
    </row>
    <row r="26" spans="1:10" s="3" customFormat="1" ht="42" customHeight="1" x14ac:dyDescent="0.2">
      <c r="A26" s="45" t="s">
        <v>71</v>
      </c>
      <c r="B26" s="27" t="s">
        <v>62</v>
      </c>
      <c r="C26" s="27" t="s">
        <v>29</v>
      </c>
      <c r="D26" s="31" t="s">
        <v>60</v>
      </c>
      <c r="E26" s="51"/>
      <c r="F26" s="51"/>
      <c r="G26" s="38">
        <f>SUM(H26:I26)</f>
        <v>180000</v>
      </c>
      <c r="H26" s="38"/>
      <c r="I26" s="41">
        <v>180000</v>
      </c>
      <c r="J26" s="41">
        <v>180000</v>
      </c>
    </row>
    <row r="27" spans="1:10" s="3" customFormat="1" ht="22.5" customHeight="1" x14ac:dyDescent="0.2">
      <c r="A27" s="53" t="s">
        <v>20</v>
      </c>
      <c r="B27" s="53"/>
      <c r="C27" s="53"/>
      <c r="D27" s="53"/>
      <c r="E27" s="52"/>
      <c r="F27" s="52"/>
      <c r="G27" s="40">
        <f>G24</f>
        <v>185600</v>
      </c>
      <c r="H27" s="40">
        <f>H24</f>
        <v>0</v>
      </c>
      <c r="I27" s="40">
        <f>SUM(I24)</f>
        <v>185600</v>
      </c>
      <c r="J27" s="40">
        <f>SUM(J24)</f>
        <v>185600</v>
      </c>
    </row>
    <row r="28" spans="1:10" s="3" customFormat="1" ht="21.75" customHeight="1" x14ac:dyDescent="0.2">
      <c r="A28" s="25" t="s">
        <v>72</v>
      </c>
      <c r="B28" s="27"/>
      <c r="C28" s="27"/>
      <c r="D28" s="26" t="s">
        <v>74</v>
      </c>
      <c r="E28" s="50" t="s">
        <v>92</v>
      </c>
      <c r="F28" s="51" t="s">
        <v>94</v>
      </c>
      <c r="G28" s="40">
        <f>G29</f>
        <v>380000</v>
      </c>
      <c r="H28" s="40">
        <f>H29</f>
        <v>0</v>
      </c>
      <c r="I28" s="40">
        <f>I29</f>
        <v>380000</v>
      </c>
      <c r="J28" s="40">
        <f>J29</f>
        <v>0</v>
      </c>
    </row>
    <row r="29" spans="1:10" s="3" customFormat="1" ht="21" customHeight="1" x14ac:dyDescent="0.2">
      <c r="A29" s="27" t="s">
        <v>85</v>
      </c>
      <c r="B29" s="27" t="s">
        <v>50</v>
      </c>
      <c r="C29" s="27" t="s">
        <v>51</v>
      </c>
      <c r="D29" s="28" t="s">
        <v>52</v>
      </c>
      <c r="E29" s="51"/>
      <c r="F29" s="51"/>
      <c r="G29" s="38">
        <f>H29+I29</f>
        <v>380000</v>
      </c>
      <c r="H29" s="38"/>
      <c r="I29" s="38">
        <v>380000</v>
      </c>
      <c r="J29" s="38"/>
    </row>
    <row r="30" spans="1:10" s="3" customFormat="1" ht="32.25" customHeight="1" x14ac:dyDescent="0.2">
      <c r="A30" s="25" t="s">
        <v>26</v>
      </c>
      <c r="B30" s="25"/>
      <c r="C30" s="25"/>
      <c r="D30" s="26" t="s">
        <v>27</v>
      </c>
      <c r="E30" s="51"/>
      <c r="F30" s="51"/>
      <c r="G30" s="40">
        <f>SUM(G31:G33)</f>
        <v>989540</v>
      </c>
      <c r="H30" s="40">
        <f>SUM(H31:H33)</f>
        <v>0</v>
      </c>
      <c r="I30" s="40">
        <f>SUM(I31:I33)</f>
        <v>989540</v>
      </c>
      <c r="J30" s="40">
        <f>SUM(J31:J33)</f>
        <v>89600</v>
      </c>
    </row>
    <row r="31" spans="1:10" s="3" customFormat="1" ht="19.5" customHeight="1" x14ac:dyDescent="0.2">
      <c r="A31" s="27" t="s">
        <v>28</v>
      </c>
      <c r="B31" s="27" t="s">
        <v>21</v>
      </c>
      <c r="C31" s="27" t="s">
        <v>22</v>
      </c>
      <c r="D31" s="28" t="s">
        <v>23</v>
      </c>
      <c r="E31" s="51"/>
      <c r="F31" s="51"/>
      <c r="G31" s="38">
        <f>SUM(H31:I31)</f>
        <v>2600</v>
      </c>
      <c r="H31" s="38"/>
      <c r="I31" s="41">
        <v>2600</v>
      </c>
      <c r="J31" s="41">
        <v>2600</v>
      </c>
    </row>
    <row r="32" spans="1:10" s="3" customFormat="1" ht="45.75" customHeight="1" x14ac:dyDescent="0.2">
      <c r="A32" s="27" t="s">
        <v>61</v>
      </c>
      <c r="B32" s="27" t="s">
        <v>62</v>
      </c>
      <c r="C32" s="27" t="s">
        <v>29</v>
      </c>
      <c r="D32" s="31" t="s">
        <v>60</v>
      </c>
      <c r="E32" s="51"/>
      <c r="F32" s="51"/>
      <c r="G32" s="38">
        <f>SUM(H32:I32)</f>
        <v>87000</v>
      </c>
      <c r="H32" s="38"/>
      <c r="I32" s="41">
        <v>87000</v>
      </c>
      <c r="J32" s="41">
        <v>87000</v>
      </c>
    </row>
    <row r="33" spans="1:14" s="3" customFormat="1" ht="24" customHeight="1" x14ac:dyDescent="0.2">
      <c r="A33" s="27" t="s">
        <v>49</v>
      </c>
      <c r="B33" s="27" t="s">
        <v>50</v>
      </c>
      <c r="C33" s="27" t="s">
        <v>51</v>
      </c>
      <c r="D33" s="28" t="s">
        <v>52</v>
      </c>
      <c r="E33" s="51"/>
      <c r="F33" s="51"/>
      <c r="G33" s="38">
        <f>SUM(H33:I33)</f>
        <v>899940</v>
      </c>
      <c r="H33" s="38"/>
      <c r="I33" s="41">
        <v>899940</v>
      </c>
      <c r="J33" s="41"/>
    </row>
    <row r="34" spans="1:14" s="3" customFormat="1" ht="22.5" customHeight="1" x14ac:dyDescent="0.2">
      <c r="A34" s="53" t="s">
        <v>20</v>
      </c>
      <c r="B34" s="53"/>
      <c r="C34" s="53"/>
      <c r="D34" s="53"/>
      <c r="E34" s="52"/>
      <c r="F34" s="52"/>
      <c r="G34" s="40">
        <f>G28+G30</f>
        <v>1369540</v>
      </c>
      <c r="H34" s="40">
        <f>H28+H30</f>
        <v>0</v>
      </c>
      <c r="I34" s="40">
        <f>I28+I30</f>
        <v>1369540</v>
      </c>
      <c r="J34" s="40">
        <f>J28+J30</f>
        <v>89600</v>
      </c>
    </row>
    <row r="35" spans="1:14" s="3" customFormat="1" ht="32.25" customHeight="1" x14ac:dyDescent="0.2">
      <c r="A35" s="25" t="s">
        <v>24</v>
      </c>
      <c r="B35" s="29"/>
      <c r="C35" s="29"/>
      <c r="D35" s="26" t="s">
        <v>25</v>
      </c>
      <c r="E35" s="50" t="s">
        <v>80</v>
      </c>
      <c r="F35" s="50" t="s">
        <v>81</v>
      </c>
      <c r="G35" s="40">
        <f>G36+G37+G38</f>
        <v>6150000</v>
      </c>
      <c r="H35" s="40">
        <f>H36+H37+H38</f>
        <v>0</v>
      </c>
      <c r="I35" s="40">
        <f>I36+I37+I38</f>
        <v>6150000</v>
      </c>
      <c r="J35" s="40">
        <f>J36+J37+J38</f>
        <v>6150000</v>
      </c>
    </row>
    <row r="36" spans="1:14" s="3" customFormat="1" ht="30.75" customHeight="1" x14ac:dyDescent="0.2">
      <c r="A36" s="16">
        <v>1612010</v>
      </c>
      <c r="B36" s="16">
        <v>2010</v>
      </c>
      <c r="C36" s="27" t="s">
        <v>35</v>
      </c>
      <c r="D36" s="28" t="s">
        <v>36</v>
      </c>
      <c r="E36" s="51"/>
      <c r="F36" s="51"/>
      <c r="G36" s="38">
        <f>H36+I36</f>
        <v>1000000</v>
      </c>
      <c r="H36" s="40"/>
      <c r="I36" s="38">
        <f>J36</f>
        <v>1000000</v>
      </c>
      <c r="J36" s="38">
        <v>1000000</v>
      </c>
    </row>
    <row r="37" spans="1:14" s="3" customFormat="1" ht="18.75" customHeight="1" x14ac:dyDescent="0.2">
      <c r="A37" s="16">
        <v>1616030</v>
      </c>
      <c r="B37" s="16">
        <v>6030</v>
      </c>
      <c r="C37" s="27" t="s">
        <v>22</v>
      </c>
      <c r="D37" s="28" t="s">
        <v>23</v>
      </c>
      <c r="E37" s="51"/>
      <c r="F37" s="51"/>
      <c r="G37" s="38">
        <f>H37+I37</f>
        <v>150000</v>
      </c>
      <c r="H37" s="38"/>
      <c r="I37" s="38">
        <f>J37</f>
        <v>150000</v>
      </c>
      <c r="J37" s="38">
        <v>150000</v>
      </c>
    </row>
    <row r="38" spans="1:14" s="3" customFormat="1" ht="19.5" customHeight="1" x14ac:dyDescent="0.2">
      <c r="A38" s="16">
        <v>1617321</v>
      </c>
      <c r="B38" s="16">
        <v>7321</v>
      </c>
      <c r="C38" s="27" t="s">
        <v>83</v>
      </c>
      <c r="D38" s="28" t="s">
        <v>84</v>
      </c>
      <c r="E38" s="51"/>
      <c r="F38" s="51"/>
      <c r="G38" s="38">
        <f>H38+I38</f>
        <v>5000000</v>
      </c>
      <c r="H38" s="38"/>
      <c r="I38" s="38">
        <f>J38</f>
        <v>5000000</v>
      </c>
      <c r="J38" s="38">
        <v>5000000</v>
      </c>
    </row>
    <row r="39" spans="1:14" s="3" customFormat="1" ht="22.5" customHeight="1" x14ac:dyDescent="0.2">
      <c r="A39" s="53" t="s">
        <v>20</v>
      </c>
      <c r="B39" s="53"/>
      <c r="C39" s="53"/>
      <c r="D39" s="53"/>
      <c r="E39" s="52"/>
      <c r="F39" s="52"/>
      <c r="G39" s="40">
        <f>SUM(G36:G38)</f>
        <v>6150000</v>
      </c>
      <c r="H39" s="40">
        <f>SUM(H36:H38)</f>
        <v>0</v>
      </c>
      <c r="I39" s="40">
        <f>SUM(I36:I38)</f>
        <v>6150000</v>
      </c>
      <c r="J39" s="40">
        <f>SUM(J36:J38)</f>
        <v>6150000</v>
      </c>
    </row>
    <row r="40" spans="1:14" s="3" customFormat="1" ht="19.5" customHeight="1" x14ac:dyDescent="0.2">
      <c r="A40" s="25" t="s">
        <v>95</v>
      </c>
      <c r="B40" s="29"/>
      <c r="C40" s="29"/>
      <c r="D40" s="48" t="s">
        <v>96</v>
      </c>
      <c r="E40" s="50" t="s">
        <v>99</v>
      </c>
      <c r="F40" s="50" t="s">
        <v>100</v>
      </c>
      <c r="G40" s="40">
        <f>G41</f>
        <v>724500</v>
      </c>
      <c r="H40" s="40"/>
      <c r="I40" s="40">
        <f>I41</f>
        <v>724500</v>
      </c>
      <c r="J40" s="40"/>
    </row>
    <row r="41" spans="1:14" s="3" customFormat="1" ht="81.75" customHeight="1" x14ac:dyDescent="0.2">
      <c r="A41" s="27" t="s">
        <v>97</v>
      </c>
      <c r="B41" s="27" t="s">
        <v>98</v>
      </c>
      <c r="C41" s="27" t="s">
        <v>29</v>
      </c>
      <c r="D41" s="49" t="s">
        <v>40</v>
      </c>
      <c r="E41" s="51"/>
      <c r="F41" s="51"/>
      <c r="G41" s="38">
        <v>724500</v>
      </c>
      <c r="H41" s="40"/>
      <c r="I41" s="38">
        <v>724500</v>
      </c>
      <c r="J41" s="40"/>
    </row>
    <row r="42" spans="1:14" s="3" customFormat="1" ht="18.75" customHeight="1" x14ac:dyDescent="0.2">
      <c r="A42" s="53" t="s">
        <v>20</v>
      </c>
      <c r="B42" s="53"/>
      <c r="C42" s="53"/>
      <c r="D42" s="53"/>
      <c r="E42" s="52"/>
      <c r="F42" s="52"/>
      <c r="G42" s="40">
        <v>724500</v>
      </c>
      <c r="H42" s="40"/>
      <c r="I42" s="40">
        <v>724500</v>
      </c>
      <c r="J42" s="40"/>
    </row>
    <row r="43" spans="1:14" s="3" customFormat="1" ht="32.25" customHeight="1" x14ac:dyDescent="0.2">
      <c r="A43" s="25" t="s">
        <v>26</v>
      </c>
      <c r="B43" s="25"/>
      <c r="C43" s="25"/>
      <c r="D43" s="26" t="s">
        <v>27</v>
      </c>
      <c r="E43" s="50" t="s">
        <v>54</v>
      </c>
      <c r="F43" s="50" t="s">
        <v>58</v>
      </c>
      <c r="G43" s="40">
        <f>G44+G45</f>
        <v>82479447</v>
      </c>
      <c r="H43" s="40">
        <f>H44+H45</f>
        <v>0</v>
      </c>
      <c r="I43" s="40">
        <f>I44+I45</f>
        <v>82479447</v>
      </c>
      <c r="J43" s="40">
        <f>J44+J45</f>
        <v>82479447</v>
      </c>
    </row>
    <row r="44" spans="1:14" s="3" customFormat="1" ht="32.25" customHeight="1" x14ac:dyDescent="0.2">
      <c r="A44" s="30" t="s">
        <v>89</v>
      </c>
      <c r="B44" s="30" t="s">
        <v>90</v>
      </c>
      <c r="C44" s="30" t="s">
        <v>22</v>
      </c>
      <c r="D44" s="31" t="s">
        <v>91</v>
      </c>
      <c r="E44" s="51"/>
      <c r="F44" s="51"/>
      <c r="G44" s="38">
        <f>I44</f>
        <v>1500000</v>
      </c>
      <c r="H44" s="38"/>
      <c r="I44" s="38">
        <f>J44</f>
        <v>1500000</v>
      </c>
      <c r="J44" s="38">
        <v>1500000</v>
      </c>
    </row>
    <row r="45" spans="1:14" s="3" customFormat="1" ht="44.25" customHeight="1" x14ac:dyDescent="0.2">
      <c r="A45" s="30" t="s">
        <v>76</v>
      </c>
      <c r="B45" s="30" t="s">
        <v>77</v>
      </c>
      <c r="C45" s="30" t="s">
        <v>78</v>
      </c>
      <c r="D45" s="31" t="s">
        <v>79</v>
      </c>
      <c r="E45" s="51"/>
      <c r="F45" s="51"/>
      <c r="G45" s="38">
        <f>H45+I45</f>
        <v>80979447</v>
      </c>
      <c r="H45" s="38"/>
      <c r="I45" s="38">
        <f>J45</f>
        <v>80979447</v>
      </c>
      <c r="J45" s="38">
        <v>80979447</v>
      </c>
    </row>
    <row r="46" spans="1:14" s="3" customFormat="1" ht="22.5" customHeight="1" x14ac:dyDescent="0.2">
      <c r="A46" s="53" t="s">
        <v>20</v>
      </c>
      <c r="B46" s="53"/>
      <c r="C46" s="53"/>
      <c r="D46" s="53"/>
      <c r="E46" s="52"/>
      <c r="F46" s="52"/>
      <c r="G46" s="40">
        <f>G43</f>
        <v>82479447</v>
      </c>
      <c r="H46" s="40">
        <f>H43</f>
        <v>0</v>
      </c>
      <c r="I46" s="40">
        <f>I43</f>
        <v>82479447</v>
      </c>
      <c r="J46" s="40">
        <f>J43</f>
        <v>82479447</v>
      </c>
    </row>
    <row r="47" spans="1:14" s="13" customFormat="1" ht="20.25" customHeight="1" x14ac:dyDescent="0.2">
      <c r="A47" s="25" t="s">
        <v>14</v>
      </c>
      <c r="B47" s="25" t="s">
        <v>14</v>
      </c>
      <c r="C47" s="25" t="s">
        <v>14</v>
      </c>
      <c r="D47" s="29" t="s">
        <v>13</v>
      </c>
      <c r="E47" s="29" t="s">
        <v>14</v>
      </c>
      <c r="F47" s="29" t="s">
        <v>14</v>
      </c>
      <c r="G47" s="39">
        <f>G46+G34+G27+G23+G39+G16+G42</f>
        <v>100734787</v>
      </c>
      <c r="H47" s="39">
        <f>H46+H34+H27+H23+H39+H16</f>
        <v>1953700</v>
      </c>
      <c r="I47" s="39">
        <f>I46+I34+I27+I23+I39+I16+I42</f>
        <v>98781087</v>
      </c>
      <c r="J47" s="39">
        <f>J46+J34+J27+J23+J39+J16</f>
        <v>96692647</v>
      </c>
      <c r="K47" s="15"/>
      <c r="L47" s="15"/>
      <c r="M47" s="15"/>
      <c r="N47" s="15"/>
    </row>
    <row r="48" spans="1:14" s="13" customFormat="1" ht="24.75" customHeight="1" x14ac:dyDescent="0.2">
      <c r="A48" s="20"/>
      <c r="B48" s="20"/>
      <c r="C48" s="20"/>
      <c r="D48" s="21"/>
      <c r="E48" s="21"/>
      <c r="F48" s="21"/>
      <c r="G48" s="21"/>
      <c r="H48" s="22"/>
      <c r="I48" s="22"/>
      <c r="J48" s="22"/>
      <c r="K48" s="15"/>
      <c r="L48" s="15"/>
      <c r="M48" s="15"/>
      <c r="N48" s="15"/>
    </row>
    <row r="49" spans="1:19" s="12" customFormat="1" ht="20.25" x14ac:dyDescent="0.2">
      <c r="A49" s="62" t="s">
        <v>15</v>
      </c>
      <c r="B49" s="62"/>
      <c r="C49" s="62"/>
      <c r="D49" s="62"/>
      <c r="E49" s="62"/>
      <c r="F49" s="62"/>
      <c r="G49" s="62"/>
      <c r="H49" s="62"/>
      <c r="I49" s="62"/>
      <c r="J49" s="62"/>
      <c r="K49" s="10"/>
    </row>
    <row r="50" spans="1:19" s="8" customFormat="1" ht="14.25" customHeight="1" x14ac:dyDescent="0.2">
      <c r="A50" s="1"/>
      <c r="B50" s="1"/>
      <c r="C50" s="1"/>
      <c r="D50" s="2"/>
      <c r="E50" s="4"/>
      <c r="F50" s="4"/>
      <c r="G50" s="4"/>
      <c r="H50" s="5"/>
      <c r="I50" s="5"/>
      <c r="J50" s="5"/>
      <c r="K50" s="9"/>
      <c r="L50" s="9"/>
      <c r="M50" s="9"/>
      <c r="N50" s="9"/>
      <c r="O50" s="9"/>
      <c r="P50" s="9"/>
      <c r="Q50" s="9"/>
      <c r="R50" s="9"/>
      <c r="S50" s="9"/>
    </row>
    <row r="51" spans="1:19" s="8" customFormat="1" ht="16.5" customHeight="1" x14ac:dyDescent="0.2">
      <c r="A51" s="1"/>
      <c r="B51" s="1"/>
      <c r="C51" s="1"/>
      <c r="D51" s="2"/>
      <c r="E51" s="4"/>
      <c r="F51" s="4"/>
      <c r="G51" s="4"/>
      <c r="H51" s="5"/>
      <c r="I51" s="5"/>
      <c r="J51" s="5"/>
      <c r="K51" s="11"/>
      <c r="L51" s="11"/>
      <c r="M51" s="11"/>
      <c r="N51" s="11"/>
      <c r="O51" s="11"/>
      <c r="P51" s="11"/>
      <c r="Q51" s="11"/>
      <c r="R51" s="11"/>
      <c r="S51" s="11"/>
    </row>
    <row r="52" spans="1:19" s="8" customFormat="1" ht="24" customHeight="1" x14ac:dyDescent="0.2">
      <c r="A52" s="1"/>
      <c r="B52" s="1"/>
      <c r="C52" s="1"/>
      <c r="D52" s="2"/>
      <c r="E52" s="4"/>
      <c r="F52" s="4"/>
      <c r="G52" s="4"/>
      <c r="H52" s="14"/>
      <c r="I52" s="14"/>
      <c r="J52" s="14"/>
      <c r="K52" s="9"/>
      <c r="L52" s="9"/>
      <c r="M52" s="9"/>
      <c r="N52" s="9"/>
      <c r="O52" s="9"/>
      <c r="P52" s="9"/>
      <c r="Q52" s="9"/>
      <c r="R52" s="9"/>
      <c r="S52" s="9"/>
    </row>
    <row r="53" spans="1:19" s="8" customFormat="1" ht="18" customHeight="1" x14ac:dyDescent="0.2">
      <c r="A53" s="1"/>
      <c r="B53" s="1"/>
      <c r="C53" s="1"/>
      <c r="D53" s="7"/>
      <c r="E53" s="4"/>
      <c r="F53" s="4"/>
      <c r="G53" s="4"/>
      <c r="H53" s="5"/>
      <c r="I53" s="5"/>
      <c r="J53" s="5"/>
      <c r="K53" s="11"/>
      <c r="L53" s="11"/>
      <c r="M53" s="11"/>
      <c r="N53" s="11"/>
      <c r="O53" s="11"/>
      <c r="P53" s="11"/>
      <c r="Q53" s="11"/>
      <c r="R53" s="11"/>
      <c r="S53" s="11"/>
    </row>
    <row r="54" spans="1:19" ht="17.25" customHeight="1" x14ac:dyDescent="0.2"/>
  </sheetData>
  <mergeCells count="36">
    <mergeCell ref="A49:J49"/>
    <mergeCell ref="F17:F23"/>
    <mergeCell ref="E17:E23"/>
    <mergeCell ref="A27:D27"/>
    <mergeCell ref="F43:F46"/>
    <mergeCell ref="E24:E27"/>
    <mergeCell ref="F24:F27"/>
    <mergeCell ref="A42:D42"/>
    <mergeCell ref="E40:E42"/>
    <mergeCell ref="F40:F42"/>
    <mergeCell ref="A7:J7"/>
    <mergeCell ref="F9:F10"/>
    <mergeCell ref="I9:J9"/>
    <mergeCell ref="E9:E10"/>
    <mergeCell ref="I1:J1"/>
    <mergeCell ref="I2:J2"/>
    <mergeCell ref="I4:J4"/>
    <mergeCell ref="A6:J6"/>
    <mergeCell ref="E43:E46"/>
    <mergeCell ref="A46:D46"/>
    <mergeCell ref="F28:F34"/>
    <mergeCell ref="A34:D34"/>
    <mergeCell ref="E28:E34"/>
    <mergeCell ref="E35:E39"/>
    <mergeCell ref="F35:F39"/>
    <mergeCell ref="A39:D39"/>
    <mergeCell ref="E13:E16"/>
    <mergeCell ref="A16:D16"/>
    <mergeCell ref="A23:D23"/>
    <mergeCell ref="H9:H10"/>
    <mergeCell ref="G9:G10"/>
    <mergeCell ref="B9:B10"/>
    <mergeCell ref="C9:C10"/>
    <mergeCell ref="A9:A10"/>
    <mergeCell ref="F13:F16"/>
    <mergeCell ref="D9:D10"/>
  </mergeCells>
  <phoneticPr fontId="2" type="noConversion"/>
  <printOptions horizontalCentered="1"/>
  <pageMargins left="0.43307086614173229" right="0.31496062992125984" top="0.78740157480314965" bottom="0.27559055118110237" header="0" footer="0"/>
  <pageSetup paperSize="9" scale="70" fitToHeight="2" orientation="landscape" r:id="rId1"/>
  <headerFooter alignWithMargins="0">
    <oddFooter>&amp;C&amp;P</oddFooter>
  </headerFooter>
  <rowBreaks count="1" manualBreakCount="1">
    <brk id="2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Kozma</dc:creator>
  <cp:lastModifiedBy>kompvid2</cp:lastModifiedBy>
  <cp:lastPrinted>2019-03-01T14:32:19Z</cp:lastPrinted>
  <dcterms:created xsi:type="dcterms:W3CDTF">2010-12-21T11:50:40Z</dcterms:created>
  <dcterms:modified xsi:type="dcterms:W3CDTF">2019-03-29T10:50:14Z</dcterms:modified>
</cp:coreProperties>
</file>