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120" yWindow="120" windowWidth="9720" windowHeight="7320" activeTab="2"/>
  </bookViews>
  <sheets>
    <sheet name="Лист1" sheetId="6" r:id="rId1"/>
    <sheet name="Лист2" sheetId="8" r:id="rId2"/>
    <sheet name="2018" sheetId="7" r:id="rId3"/>
    <sheet name="відсортовані" sheetId="5" r:id="rId4"/>
  </sheets>
  <definedNames>
    <definedName name="_xlnm.Print_Titles" localSheetId="2">'2018'!$8:$11</definedName>
    <definedName name="_xlnm.Print_Titles" localSheetId="1">Лист2!$8:$11</definedName>
  </definedNames>
  <calcPr calcId="162913" fullCalcOnLoad="1"/>
</workbook>
</file>

<file path=xl/calcChain.xml><?xml version="1.0" encoding="utf-8"?>
<calcChain xmlns="http://schemas.openxmlformats.org/spreadsheetml/2006/main">
  <c r="E12" i="7" l="1"/>
  <c r="F12" i="7"/>
  <c r="G12" i="7"/>
  <c r="G55" i="7"/>
  <c r="H12" i="7"/>
  <c r="I12" i="7"/>
  <c r="D12" i="7"/>
  <c r="E54" i="7"/>
  <c r="E53" i="7"/>
  <c r="E52" i="7" s="1"/>
  <c r="E55" i="7" s="1"/>
  <c r="D53" i="7"/>
  <c r="D52" i="7" s="1"/>
  <c r="D55" i="7" s="1"/>
  <c r="F52" i="7"/>
  <c r="F55" i="7"/>
  <c r="G52" i="7"/>
  <c r="H53" i="7"/>
  <c r="H52" i="7" s="1"/>
  <c r="H55" i="7" s="1"/>
  <c r="I53" i="7"/>
  <c r="I52" i="7" s="1"/>
  <c r="I55" i="7" s="1"/>
  <c r="E12" i="8"/>
  <c r="E54" i="8"/>
  <c r="E53" i="8" s="1"/>
  <c r="E52" i="8" s="1"/>
  <c r="E55" i="8" s="1"/>
  <c r="E59" i="8" s="1"/>
  <c r="F12" i="8"/>
  <c r="F52" i="8"/>
  <c r="F55" i="8" s="1"/>
  <c r="F59" i="8" s="1"/>
  <c r="G12" i="8"/>
  <c r="G52" i="8"/>
  <c r="G55" i="8" s="1"/>
  <c r="G59" i="8" s="1"/>
  <c r="H12" i="8"/>
  <c r="H53" i="8"/>
  <c r="H52" i="8" s="1"/>
  <c r="H55" i="8" s="1"/>
  <c r="H59" i="8" s="1"/>
  <c r="I12" i="8"/>
  <c r="I55" i="8" s="1"/>
  <c r="I59" i="8" s="1"/>
  <c r="I53" i="8"/>
  <c r="I52" i="8"/>
  <c r="J59" i="8"/>
  <c r="K59" i="8"/>
  <c r="D12" i="8"/>
  <c r="D53" i="8"/>
  <c r="D52" i="8" s="1"/>
  <c r="D55" i="8" s="1"/>
  <c r="D59" i="8" s="1"/>
  <c r="G60" i="8"/>
  <c r="G58" i="8"/>
  <c r="G56" i="8"/>
  <c r="K52" i="8"/>
  <c r="J52" i="8"/>
  <c r="K12" i="8"/>
  <c r="J12" i="8"/>
  <c r="J12" i="7"/>
  <c r="K12" i="7"/>
  <c r="J52" i="7"/>
  <c r="K52" i="7"/>
  <c r="G56" i="7"/>
  <c r="G58" i="7"/>
  <c r="G59" i="7"/>
  <c r="E40" i="5"/>
  <c r="E34" i="5"/>
  <c r="E41" i="5"/>
  <c r="F34" i="5"/>
  <c r="G34" i="5"/>
  <c r="H34" i="5"/>
  <c r="H36" i="6"/>
  <c r="H32" i="6"/>
  <c r="H37" i="6"/>
  <c r="G36" i="6"/>
  <c r="G32" i="6"/>
  <c r="G37" i="6" s="1"/>
  <c r="F36" i="6"/>
  <c r="F32" i="6"/>
  <c r="F37" i="6"/>
  <c r="E36" i="6"/>
  <c r="E32" i="6"/>
  <c r="E37" i="6" s="1"/>
  <c r="F40" i="5"/>
  <c r="F41" i="5" s="1"/>
  <c r="G40" i="5"/>
  <c r="G41" i="5" s="1"/>
  <c r="H40" i="5"/>
  <c r="H41" i="5" s="1"/>
</calcChain>
</file>

<file path=xl/sharedStrings.xml><?xml version="1.0" encoding="utf-8"?>
<sst xmlns="http://schemas.openxmlformats.org/spreadsheetml/2006/main" count="274" uniqueCount="134">
  <si>
    <t>№ з/п</t>
  </si>
  <si>
    <t>Найменування об’єкта, його місцезнаходження, вид робіт</t>
  </si>
  <si>
    <t>Рік початку          і закін-чення</t>
  </si>
  <si>
    <t>Проект</t>
  </si>
  <si>
    <t>усього</t>
  </si>
  <si>
    <t>по Чернівецькій області</t>
  </si>
  <si>
    <t>Перелік</t>
  </si>
  <si>
    <t>Проектна потужність, відповідних одиниць</t>
  </si>
  <si>
    <t xml:space="preserve"> Кошторисна вартість об’єкта, тис. гривень</t>
  </si>
  <si>
    <t>м.Чернівці</t>
  </si>
  <si>
    <t>Всього по місту:</t>
  </si>
  <si>
    <t>Найменування експертної організації, дата, номер експертизи</t>
  </si>
  <si>
    <t>Дата затвердження  та найменування відповідного органу державної влади</t>
  </si>
  <si>
    <t>Орієнтовний залишок на 01.01.2015</t>
  </si>
  <si>
    <t>Обсяг фінансування (тис. гривень):
в тому числі за роками</t>
  </si>
  <si>
    <t>Додаток до Прогнозу</t>
  </si>
  <si>
    <t>інвестиційних програм (проектів), що можуть реалізуватися у 2016-2017 роках</t>
  </si>
  <si>
    <t>Департамент містобудівного комплексу та земельних відносин міської ради</t>
  </si>
  <si>
    <t>Реконструкція адмінприміщення комунальної бюджетної установи "Центр дозвілля дітей та юнацтва парку ім. Ю.Федьковича" на вул. Й.Главки,20</t>
  </si>
  <si>
    <t>Реконструкція па'мятки садово-паркового мистецтва міського значення-парку "Жовтневий"</t>
  </si>
  <si>
    <t>Будівництво дитячої дошкільної установи на 160 місць в мікрорайоні Ленківці ІУ провул.О.Вільшини,13</t>
  </si>
  <si>
    <t>Реконструкція басейнів ЗОШ №27 на вул. С.Воробкевича,19</t>
  </si>
  <si>
    <t>Житловий мікрорайон  по вул.Коломийській (Зовнішні інженерні мережі )</t>
  </si>
  <si>
    <t>Житловий мікрорайон  по вул.Лукіяновича Дениса (Зовнішні інженерні мережі )</t>
  </si>
  <si>
    <t>Департамент житлово-комунального господарства міської ради</t>
  </si>
  <si>
    <t xml:space="preserve">Будівництво насосної станції ІІ підйому на існуючому водозаборі "Очерет"  </t>
  </si>
  <si>
    <t>Капітальний ремонт будівлі кінотеатру ім. І.Миколайчука на вул.Головній,140 з перепрофілюванням під кіно-мистецький центр</t>
  </si>
  <si>
    <t xml:space="preserve">Будівництво будівлі комунальної бюджетної установи "Клуб мікрорайону "Рогізна" </t>
  </si>
  <si>
    <t>Реконструкція будівлі ЗОШ №12 на вул Бережанській,25 під навчально-виховний комплекс</t>
  </si>
  <si>
    <t>Реконструкція з надбудовою 2-го поверху будівлі ДНЗ №30 на бульварі Героїв Сталінграду,7</t>
  </si>
  <si>
    <t>Реконструкція будівлі на вул.Авангардній,17 під дошкільний навчальний заклад</t>
  </si>
  <si>
    <t>Будівництво зливово-каналізаційних та водопровідних мереж по вул. Заставнянській мікрорайону "Роша"( перша черга)</t>
  </si>
  <si>
    <t>Житловий квартал по проспекту Незалежності  (інженерні забезпечення)</t>
  </si>
  <si>
    <t>Будівництво проспекту Незалежності на ділянці вул. Сторожинецької- Червоноармійської</t>
  </si>
  <si>
    <t>Будівництво автономної  котельні для басейну ЗОШ №27 на вул. С.Воробкевича,19</t>
  </si>
  <si>
    <t>Всього по департаменту житлово-комунального господарства:</t>
  </si>
  <si>
    <t>Всього по департаменту мыстобудывного комплексу та земельних выдносин:</t>
  </si>
  <si>
    <t>2015-2018</t>
  </si>
  <si>
    <t>2014-2017</t>
  </si>
  <si>
    <t>2015-2017</t>
  </si>
  <si>
    <t>2008-2022</t>
  </si>
  <si>
    <t>2015-2020</t>
  </si>
  <si>
    <t>по м. Чернівці</t>
  </si>
  <si>
    <t>Всього по департаменту містобудівного комплексу та земельних відносин:</t>
  </si>
  <si>
    <t xml:space="preserve">Реконструкція кінотеатру   ім. І. Миколайчука  під кіномистецький центр   на  вул. Головній,140  </t>
  </si>
  <si>
    <t>Орієнтовний залишок на 01.01.2016</t>
  </si>
  <si>
    <t>інвестиційних проектів, що можуть реалізуватися у 2017-2018 роках</t>
  </si>
  <si>
    <t>2016-2018</t>
  </si>
  <si>
    <t>2014-2018</t>
  </si>
  <si>
    <t>Житловий мікрорайон  по вул.Коломийській (зовнішні інженерні мережі )-будівництво</t>
  </si>
  <si>
    <t>Житловий мікрорайон по вул. Д.Лукіяновича (зовнішні інженерні мережі)-будівництво</t>
  </si>
  <si>
    <t>Будівництво насосної станції та напірного каналізаційного трубопроводу для відведення стічних вод з полігону ТПВ на вул.Чорнівській до діючого каналізаційного колектора на вул. І. Підкови</t>
  </si>
  <si>
    <t>Реконструкція будівлі на вул.Вірменській,17-А під дошкільний навчальний заклад</t>
  </si>
  <si>
    <t>до рішення виконавчого комітету міської ради</t>
  </si>
  <si>
    <t>_________ № ______</t>
  </si>
  <si>
    <t>Додаток 5</t>
  </si>
  <si>
    <t xml:space="preserve">Секретар виконавчого комітету міської ради                                                                         </t>
  </si>
  <si>
    <t>О. Стецевич</t>
  </si>
  <si>
    <t>2017-2020</t>
  </si>
  <si>
    <t xml:space="preserve">Реконструкція РКНС-8 та напірних трубопроводів від РКНС-8 до каналізаційного дюкера через річку Прут </t>
  </si>
  <si>
    <t>2017-2019</t>
  </si>
  <si>
    <t>Реконструкція будівлі гімназії №7 на проспекті Незалежності,88-Д</t>
  </si>
  <si>
    <t>2018-2020</t>
  </si>
  <si>
    <t>2016-2022</t>
  </si>
  <si>
    <t>Будівництво берегоукріплюючих споруд на правому березі р.Прут в районі проходження каналізаційного дюкеру на головну каналізаційну насосну станцію</t>
  </si>
  <si>
    <t>різниця</t>
  </si>
  <si>
    <t>Реконструкція басейну КСОП "Буковина" на вул. О.Гузар,1</t>
  </si>
  <si>
    <t>Назва головного розпорядника коштів, найменування об’єкта, його місцезнаходження, вид робіт</t>
  </si>
  <si>
    <t>2019 рік</t>
  </si>
  <si>
    <t xml:space="preserve">Всього </t>
  </si>
  <si>
    <t xml:space="preserve"> Кошторисна вартість об’єкта, тис. грн.</t>
  </si>
  <si>
    <t>Обсяг фінансування (тис. грн.):
в тому числі за роками</t>
  </si>
  <si>
    <t>в м. Чернівці</t>
  </si>
  <si>
    <t>1. Житлове будівництво</t>
  </si>
  <si>
    <t>2. Освіта</t>
  </si>
  <si>
    <t xml:space="preserve">Реконструкція приміщень під дошкільний навчальний заклад на вул.Ольжича Олега,12 </t>
  </si>
  <si>
    <t>Будівництво (добудова) третьго поверху у Чернівецькому багатопрофільному ліцеї №4 на вул.Небесної Сотні,18-А (проектні роботи)</t>
  </si>
  <si>
    <t xml:space="preserve">Реконструкція приміщень харчоблоків першого та другого поверхів НВК "Любисток" на вул.Руській,228-А </t>
  </si>
  <si>
    <t>Реконструкція будівлі ЗОШ №13 на вул.Немирівській,13</t>
  </si>
  <si>
    <t>Будівництво закритого плавального басейну ДНЗ №24 ЦРД "Джерело" на вул Мусоргського,13 (проектні роботи)</t>
  </si>
  <si>
    <t>Будівництво (добудова) корпусу ДНЗ№24 ЦРД "Джерело" на вул. Мусоргського,13 (проектні роботи)</t>
  </si>
  <si>
    <t>Будівництво (добудова) корпусу СДНЗ №31 на вул. Руданського Степана,10 (проектні роботи)</t>
  </si>
  <si>
    <t>Реконструкція з прибудовою на 4 класи ЗОШ № 38 на вул. Яна Налепки,3</t>
  </si>
  <si>
    <t>Будівництво дошкільного навчального закладу в районі мікрорайону "Гравітон"</t>
  </si>
  <si>
    <t>Реконструкція ДНЗ №39 на вул. Глибоцькій,7</t>
  </si>
  <si>
    <t>Реконструкція будівлі під ДНЗ на вул. Героїв Майдану,152</t>
  </si>
  <si>
    <t>Будівництво дошкільного дитячого закладу на вул.Вересневій,10</t>
  </si>
  <si>
    <t xml:space="preserve">3. Комунальне господарство </t>
  </si>
  <si>
    <t xml:space="preserve">Житловий мікрорайон по проспекту Незалежності (інженерні забезпечення - V черга) </t>
  </si>
  <si>
    <t>Будівництво водопровідної насосної станції та водопровідної мережі по вул. Вашківській</t>
  </si>
  <si>
    <t xml:space="preserve">Будівництво житлового мікрорайону по вул.Д.Лукіяновича (зовнішні  мережі каналізації, водопостачання,газопостачання) </t>
  </si>
  <si>
    <t>Будівництво водопровідної насосної станції ІІ підйому для забезпечення водопостачанням мікрорайону "Роша"</t>
  </si>
  <si>
    <t>Будівництво водопровідної насосної станції ІІІ підйому для забезпечення водопостачанням мікрорайону "Роша"</t>
  </si>
  <si>
    <t>Реконструкція освітлення стадіону "Буковина" на вул.О.Гузар,1</t>
  </si>
  <si>
    <t>Будівництво спортивного майданчика з синтетичним покриттям на вул. Піщана-Бойка</t>
  </si>
  <si>
    <t>Будівництво спортивного майданчика ЗОШ № 3 на вул.Герцена, 36</t>
  </si>
  <si>
    <t>Будівництво багатофункціонального спортивного  майданчика ЗОШ № 11 на вул.Південно-Кільцевій, 7-Б</t>
  </si>
  <si>
    <t>Будівництво багатофункціонального спортивного майданчика ЗОШ № 16 на вул.Білоруській, 77</t>
  </si>
  <si>
    <t>Будівництво багатофункціонального спортивного майданчика ЗОШ № 5 на вул.Лесі Українки, 1</t>
  </si>
  <si>
    <t>Будівництво  спортивного  майданчика  для  ліцею  № 4 на вул.Небесної Сотні, 18-А</t>
  </si>
  <si>
    <t>Будівництво багатофункціонального спортивного майданчика для ЗОШ № 27 на вул.Воробкевича, 19</t>
  </si>
  <si>
    <t>2019-2021</t>
  </si>
  <si>
    <t>2018-2019</t>
  </si>
  <si>
    <t>2019-2020</t>
  </si>
  <si>
    <t>2018-2028</t>
  </si>
  <si>
    <t>інвестиційних проектів, що можуть реалізуватися у 2019-2020 роках</t>
  </si>
  <si>
    <t>2020 рік</t>
  </si>
  <si>
    <t>Орієнтовний залишок на 01.01.2019</t>
  </si>
  <si>
    <t>Будівництво багатофункціонального  спортивного майданчика з синтетичним покриттям га території  КСОП "Буковина" на вул. О.Гузар,1</t>
  </si>
  <si>
    <t>Будівництво багатоквартирного житлового будинку  на провул Смотрицькому,5-а</t>
  </si>
  <si>
    <t>4. Фізична культура та спорт</t>
  </si>
  <si>
    <t xml:space="preserve">5.Інші об"єкти будівництва </t>
  </si>
  <si>
    <t>По капітальних видатках, де замовником є МКП "Чернівцітеплокомуненерго"</t>
  </si>
  <si>
    <t>Будівництво  спортивного комплексу на вул. Учительській,1 (на місці колишнього кінотеатру "Буковина")</t>
  </si>
  <si>
    <t xml:space="preserve">до прогнозу міського бюджету на 2019-2020 роки, схваленого рішенням виконавчого комітету міської ради                            ____________ № _____ </t>
  </si>
  <si>
    <t>Чернівецький міський голова</t>
  </si>
  <si>
    <t>О.Каспрук</t>
  </si>
  <si>
    <t xml:space="preserve">Капітальний ремонт теплових мереж міста (в т.ч. придбання попередньоізольованих з пінополіуретановою ізоляцією труб, проектні роботи, експертиза)  на реалізацію інвестиційного проекту "Модернізація інфраструктури централізованого теплопостачання в м.Чернівці" </t>
  </si>
  <si>
    <t>2017 - 2019</t>
  </si>
  <si>
    <t>6. Капітальні видатки на реалізацію інвестиційного проекту "Енергоефективність в будівлях бюджетної сфери в м.Чернівцях"</t>
  </si>
  <si>
    <t>Капітальний ремонт теплових мереж міста на реалізацію інвестиційного проекту "Модернізація інфраструктури централізованого теплопостачання в м.Чернівці"  (кредитні кошти, грант та співфінансування з міського бюджету)</t>
  </si>
  <si>
    <r>
      <t>1. Капітальні видатки на реалізацію інвестиційного проекту "Енергоефективність в будівлях бюджетної сфери в м.Чернівцях"</t>
    </r>
    <r>
      <rPr>
        <sz val="12"/>
        <rFont val="Times New Roman"/>
        <family val="1"/>
        <charset val="204"/>
      </rPr>
      <t xml:space="preserve"> (кредитні кошти, грант та співфінансування з міського бюджету)</t>
    </r>
  </si>
  <si>
    <t>2. Житлове будівництво</t>
  </si>
  <si>
    <t>3. Освіта</t>
  </si>
  <si>
    <t xml:space="preserve">4. Комунальне господарство </t>
  </si>
  <si>
    <t xml:space="preserve">6.Інші об"єкти будівництва </t>
  </si>
  <si>
    <t>5. Фізична культура та спорт</t>
  </si>
  <si>
    <t>Рік початку  і закінчення</t>
  </si>
  <si>
    <t>Обсяг фінансування 
(тис. грн.):
в тому числі за роками</t>
  </si>
  <si>
    <t>Будівництво багатофункціонального спортивного  майданчика ЗОШ № 11 на вул.Південно-Кільцевій,7-Б</t>
  </si>
  <si>
    <t>Секретар Чернівецької міської ради</t>
  </si>
  <si>
    <t>В.Продан</t>
  </si>
  <si>
    <t>2018-2021</t>
  </si>
  <si>
    <r>
      <t xml:space="preserve">до прогнозу міського бюджету 
на 2019-2020 роки, схваленого рішенням виконавчого комітету міської ради 
</t>
    </r>
    <r>
      <rPr>
        <u/>
        <sz val="14"/>
        <rFont val="Times New Roman"/>
        <family val="1"/>
        <charset val="204"/>
      </rPr>
      <t>31.07.2018</t>
    </r>
    <r>
      <rPr>
        <sz val="14"/>
        <rFont val="Times New Roman"/>
        <family val="1"/>
        <charset val="204"/>
      </rPr>
      <t xml:space="preserve">  № </t>
    </r>
    <r>
      <rPr>
        <u/>
        <sz val="14"/>
        <rFont val="Times New Roman"/>
        <family val="1"/>
        <charset val="204"/>
      </rPr>
      <t>382/15</t>
    </r>
    <r>
      <rPr>
        <sz val="14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</si>
</sst>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1" formatCode="_-* #,##0.00_р_._-;\-* #,##0.00_р_._-;_-* &quot;-&quot;??_р_._-;_-@_-"/>
    <numFmt numFmtId="203" formatCode="_(* #,##0.00_);_(* \(#,##0.00\);_(* &quot;-&quot;??_);_(@_)"/>
    <numFmt numFmtId="210" formatCode="#,##0.000"/>
    <numFmt numFmtId="211" formatCode="#,##0.00\ _г_р_н_."/>
    <numFmt numFmtId="212" formatCode="#,##0.00_р_."/>
    <numFmt numFmtId="213" formatCode="#,##0.0"/>
  </numFmts>
  <fonts count="17">
    <font>
      <sz val="10"/>
      <name val="Arial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0"/>
      <color indexed="36"/>
      <name val="Times New Roman"/>
      <family val="1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sz val="10"/>
      <name val="Times New Roman Cyr"/>
      <family val="1"/>
      <charset val="204"/>
    </font>
    <font>
      <sz val="8"/>
      <name val="Arial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203" fontId="1" fillId="0" borderId="0" applyFont="0" applyFill="0" applyBorder="0" applyAlignment="0" applyProtection="0"/>
  </cellStyleXfs>
  <cellXfs count="14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210" fontId="2" fillId="0" borderId="1" xfId="0" applyNumberFormat="1" applyFont="1" applyBorder="1" applyAlignment="1">
      <alignment horizontal="center" vertical="center" wrapText="1"/>
    </xf>
    <xf numFmtId="210" fontId="2" fillId="0" borderId="1" xfId="0" applyNumberFormat="1" applyFont="1" applyFill="1" applyBorder="1" applyAlignment="1">
      <alignment horizontal="center" vertical="center" wrapText="1"/>
    </xf>
    <xf numFmtId="210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21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2" fillId="0" borderId="2" xfId="0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0" fontId="2" fillId="2" borderId="2" xfId="0" applyFont="1" applyFill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4" fontId="6" fillId="0" borderId="1" xfId="1" applyNumberFormat="1" applyFont="1" applyBorder="1" applyAlignment="1">
      <alignment horizontal="center" wrapText="1"/>
    </xf>
    <xf numFmtId="171" fontId="2" fillId="0" borderId="1" xfId="0" applyNumberFormat="1" applyFont="1" applyBorder="1" applyAlignment="1">
      <alignment horizontal="center"/>
    </xf>
    <xf numFmtId="4" fontId="2" fillId="2" borderId="1" xfId="1" applyNumberFormat="1" applyFont="1" applyFill="1" applyBorder="1" applyAlignment="1">
      <alignment horizontal="center" wrapText="1"/>
    </xf>
    <xf numFmtId="4" fontId="2" fillId="0" borderId="1" xfId="1" applyNumberFormat="1" applyFont="1" applyFill="1" applyBorder="1" applyAlignment="1">
      <alignment horizontal="center" wrapText="1"/>
    </xf>
    <xf numFmtId="4" fontId="6" fillId="0" borderId="1" xfId="1" applyNumberFormat="1" applyFont="1" applyFill="1" applyBorder="1" applyAlignment="1">
      <alignment horizontal="center" wrapText="1"/>
    </xf>
    <xf numFmtId="4" fontId="7" fillId="0" borderId="1" xfId="1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Border="1" applyAlignment="1">
      <alignment horizontal="center" vertical="center" wrapText="1"/>
    </xf>
    <xf numFmtId="212" fontId="2" fillId="0" borderId="1" xfId="0" applyNumberFormat="1" applyFont="1" applyFill="1" applyBorder="1" applyAlignment="1">
      <alignment horizontal="center"/>
    </xf>
    <xf numFmtId="212" fontId="2" fillId="0" borderId="1" xfId="0" applyNumberFormat="1" applyFont="1" applyBorder="1" applyAlignment="1">
      <alignment horizontal="center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211" fontId="2" fillId="0" borderId="1" xfId="0" applyNumberFormat="1" applyFont="1" applyFill="1" applyBorder="1" applyAlignment="1">
      <alignment horizontal="center"/>
    </xf>
    <xf numFmtId="211" fontId="2" fillId="0" borderId="1" xfId="0" applyNumberFormat="1" applyFont="1" applyBorder="1" applyAlignment="1">
      <alignment horizontal="center" wrapText="1"/>
    </xf>
    <xf numFmtId="211" fontId="2" fillId="0" borderId="1" xfId="0" applyNumberFormat="1" applyFont="1" applyBorder="1" applyAlignment="1">
      <alignment horizontal="center"/>
    </xf>
    <xf numFmtId="213" fontId="3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4" fillId="0" borderId="0" xfId="0" applyFont="1"/>
    <xf numFmtId="0" fontId="2" fillId="3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10" fontId="2" fillId="3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21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>
      <alignment horizontal="left" wrapText="1"/>
    </xf>
    <xf numFmtId="0" fontId="2" fillId="3" borderId="1" xfId="0" applyNumberFormat="1" applyFont="1" applyFill="1" applyBorder="1" applyAlignment="1" applyProtection="1">
      <alignment horizont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213" fontId="6" fillId="3" borderId="1" xfId="1" applyNumberFormat="1" applyFont="1" applyFill="1" applyBorder="1" applyAlignment="1">
      <alignment horizontal="center" wrapText="1"/>
    </xf>
    <xf numFmtId="213" fontId="2" fillId="3" borderId="1" xfId="0" applyNumberFormat="1" applyFont="1" applyFill="1" applyBorder="1" applyAlignment="1">
      <alignment horizontal="center"/>
    </xf>
    <xf numFmtId="213" fontId="2" fillId="3" borderId="1" xfId="0" applyNumberFormat="1" applyFont="1" applyFill="1" applyBorder="1" applyAlignment="1">
      <alignment horizont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213" fontId="2" fillId="3" borderId="1" xfId="1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wrapText="1"/>
    </xf>
    <xf numFmtId="0" fontId="3" fillId="3" borderId="1" xfId="0" applyNumberFormat="1" applyFont="1" applyFill="1" applyBorder="1" applyAlignment="1" applyProtection="1">
      <alignment horizontal="left" vertical="center" wrapText="1"/>
    </xf>
    <xf numFmtId="0" fontId="3" fillId="3" borderId="1" xfId="0" applyNumberFormat="1" applyFont="1" applyFill="1" applyBorder="1" applyAlignment="1" applyProtection="1">
      <alignment horizontal="center" wrapText="1"/>
    </xf>
    <xf numFmtId="213" fontId="3" fillId="3" borderId="1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213" fontId="2" fillId="3" borderId="1" xfId="0" applyNumberFormat="1" applyFont="1" applyFill="1" applyBorder="1" applyAlignment="1">
      <alignment horizontal="center" vertical="center" wrapText="1"/>
    </xf>
    <xf numFmtId="213" fontId="6" fillId="3" borderId="1" xfId="1" applyNumberFormat="1" applyFont="1" applyFill="1" applyBorder="1" applyAlignment="1">
      <alignment horizontal="center" vertical="center" wrapText="1"/>
    </xf>
    <xf numFmtId="213" fontId="8" fillId="3" borderId="1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left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/>
    <xf numFmtId="0" fontId="12" fillId="0" borderId="0" xfId="0" applyFont="1" applyFill="1" applyAlignment="1">
      <alignment vertical="center" wrapText="1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12" fillId="3" borderId="4" xfId="0" applyNumberFormat="1" applyFont="1" applyFill="1" applyBorder="1" applyAlignment="1" applyProtection="1">
      <alignment horizontal="center" vertical="center" wrapText="1"/>
    </xf>
    <xf numFmtId="0" fontId="12" fillId="3" borderId="1" xfId="0" applyNumberFormat="1" applyFont="1" applyFill="1" applyBorder="1" applyAlignment="1" applyProtection="1">
      <alignment horizontal="center" vertical="center" wrapText="1"/>
    </xf>
    <xf numFmtId="213" fontId="11" fillId="0" borderId="0" xfId="0" applyNumberFormat="1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vertical="center" wrapText="1"/>
    </xf>
    <xf numFmtId="0" fontId="14" fillId="4" borderId="1" xfId="0" applyNumberFormat="1" applyFont="1" applyFill="1" applyBorder="1" applyAlignment="1" applyProtection="1">
      <alignment horizontal="left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213" fontId="13" fillId="0" borderId="0" xfId="0" applyNumberFormat="1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3" fontId="11" fillId="0" borderId="1" xfId="2" applyNumberFormat="1" applyFont="1" applyFill="1" applyBorder="1" applyAlignment="1">
      <alignment horizontal="center" wrapText="1"/>
    </xf>
    <xf numFmtId="3" fontId="12" fillId="0" borderId="1" xfId="2" applyNumberFormat="1" applyFont="1" applyFill="1" applyBorder="1" applyAlignment="1">
      <alignment horizontal="center" wrapText="1"/>
    </xf>
    <xf numFmtId="3" fontId="11" fillId="0" borderId="1" xfId="2" applyNumberFormat="1" applyFont="1" applyFill="1" applyBorder="1" applyAlignment="1">
      <alignment horizontal="center"/>
    </xf>
    <xf numFmtId="3" fontId="12" fillId="0" borderId="1" xfId="0" applyNumberFormat="1" applyFont="1" applyFill="1" applyBorder="1" applyAlignment="1" applyProtection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3" fontId="14" fillId="4" borderId="1" xfId="0" applyNumberFormat="1" applyFont="1" applyFill="1" applyBorder="1" applyAlignment="1" applyProtection="1">
      <alignment horizontal="center" vertical="center" wrapText="1"/>
    </xf>
    <xf numFmtId="3" fontId="11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center"/>
    </xf>
    <xf numFmtId="213" fontId="11" fillId="0" borderId="1" xfId="1" applyNumberFormat="1" applyFont="1" applyFill="1" applyBorder="1" applyAlignment="1">
      <alignment horizontal="center" wrapText="1"/>
    </xf>
    <xf numFmtId="0" fontId="11" fillId="2" borderId="1" xfId="0" applyFont="1" applyFill="1" applyBorder="1" applyAlignment="1">
      <alignment wrapText="1"/>
    </xf>
    <xf numFmtId="3" fontId="14" fillId="4" borderId="4" xfId="0" applyNumberFormat="1" applyFont="1" applyFill="1" applyBorder="1" applyAlignment="1" applyProtection="1">
      <alignment horizontal="center" vertical="center" wrapText="1"/>
    </xf>
    <xf numFmtId="0" fontId="14" fillId="0" borderId="0" xfId="0" applyFont="1"/>
    <xf numFmtId="0" fontId="12" fillId="0" borderId="1" xfId="0" applyFont="1" applyFill="1" applyBorder="1" applyAlignment="1">
      <alignment wrapText="1"/>
    </xf>
    <xf numFmtId="213" fontId="11" fillId="0" borderId="1" xfId="2" applyNumberFormat="1" applyFont="1" applyFill="1" applyBorder="1" applyAlignment="1">
      <alignment horizontal="center"/>
    </xf>
    <xf numFmtId="213" fontId="11" fillId="0" borderId="1" xfId="2" applyNumberFormat="1" applyFont="1" applyFill="1" applyBorder="1" applyAlignment="1">
      <alignment horizontal="center" wrapText="1"/>
    </xf>
    <xf numFmtId="213" fontId="11" fillId="0" borderId="1" xfId="0" applyNumberFormat="1" applyFont="1" applyFill="1" applyBorder="1" applyAlignment="1">
      <alignment horizontal="center" vertical="center" wrapText="1"/>
    </xf>
    <xf numFmtId="3" fontId="14" fillId="5" borderId="1" xfId="0" applyNumberFormat="1" applyFont="1" applyFill="1" applyBorder="1" applyAlignment="1" applyProtection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213" fontId="14" fillId="4" borderId="1" xfId="0" applyNumberFormat="1" applyFont="1" applyFill="1" applyBorder="1" applyAlignment="1" applyProtection="1">
      <alignment horizontal="center" vertical="center" wrapText="1"/>
    </xf>
    <xf numFmtId="213" fontId="12" fillId="0" borderId="1" xfId="0" applyNumberFormat="1" applyFont="1" applyFill="1" applyBorder="1" applyAlignment="1" applyProtection="1">
      <alignment horizontal="center" vertical="center" wrapText="1"/>
    </xf>
    <xf numFmtId="213" fontId="14" fillId="0" borderId="1" xfId="0" applyNumberFormat="1" applyFont="1" applyFill="1" applyBorder="1" applyAlignment="1" applyProtection="1">
      <alignment horizontal="center" vertical="center" wrapText="1"/>
    </xf>
    <xf numFmtId="213" fontId="11" fillId="0" borderId="1" xfId="0" applyNumberFormat="1" applyFont="1" applyFill="1" applyBorder="1" applyAlignment="1" applyProtection="1">
      <alignment horizontal="center" vertical="center" wrapText="1"/>
    </xf>
    <xf numFmtId="213" fontId="11" fillId="0" borderId="0" xfId="0" applyNumberFormat="1" applyFont="1" applyAlignment="1">
      <alignment horizontal="center" vertical="center" wrapText="1"/>
    </xf>
    <xf numFmtId="213" fontId="14" fillId="0" borderId="0" xfId="0" applyNumberFormat="1" applyFont="1"/>
    <xf numFmtId="3" fontId="14" fillId="0" borderId="4" xfId="0" applyNumberFormat="1" applyFont="1" applyFill="1" applyBorder="1" applyAlignment="1" applyProtection="1">
      <alignment horizontal="center" vertical="center" wrapText="1"/>
    </xf>
    <xf numFmtId="0" fontId="15" fillId="0" borderId="0" xfId="0" applyFont="1"/>
    <xf numFmtId="213" fontId="15" fillId="0" borderId="0" xfId="0" applyNumberFormat="1" applyFont="1"/>
    <xf numFmtId="213" fontId="12" fillId="0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213" fontId="12" fillId="0" borderId="0" xfId="0" applyNumberFormat="1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pane xSplit="3" ySplit="10" topLeftCell="D29" activePane="bottomRight" state="frozen"/>
      <selection pane="topRight" activeCell="D1" sqref="D1"/>
      <selection pane="bottomLeft" activeCell="A11" sqref="A11"/>
      <selection pane="bottomRight" activeCell="G42" sqref="G41:G42"/>
    </sheetView>
  </sheetViews>
  <sheetFormatPr defaultRowHeight="12.75"/>
  <cols>
    <col min="1" max="1" width="3.7109375" style="1" customWidth="1"/>
    <col min="2" max="2" width="63" style="1" customWidth="1"/>
    <col min="3" max="3" width="8.7109375" style="1" customWidth="1"/>
    <col min="4" max="4" width="11" style="1" customWidth="1"/>
    <col min="5" max="5" width="12.42578125" style="1" customWidth="1"/>
    <col min="6" max="6" width="11.140625" style="1" customWidth="1"/>
    <col min="7" max="8" width="10.85546875" style="14" customWidth="1"/>
    <col min="9" max="9" width="16.140625" style="1" customWidth="1"/>
    <col min="10" max="10" width="16.5703125" style="1" customWidth="1"/>
    <col min="11" max="16384" width="9.140625" style="1"/>
  </cols>
  <sheetData>
    <row r="1" spans="1:10">
      <c r="I1" s="125" t="s">
        <v>15</v>
      </c>
      <c r="J1" s="125"/>
    </row>
    <row r="3" spans="1:10" ht="15" customHeight="1">
      <c r="A3" s="129" t="s">
        <v>6</v>
      </c>
      <c r="B3" s="129"/>
      <c r="C3" s="129"/>
      <c r="D3" s="129"/>
      <c r="E3" s="129"/>
      <c r="F3" s="129"/>
      <c r="G3" s="129"/>
      <c r="H3" s="129"/>
      <c r="I3" s="129"/>
      <c r="J3" s="129"/>
    </row>
    <row r="4" spans="1:10" ht="15" customHeight="1">
      <c r="A4" s="129" t="s">
        <v>16</v>
      </c>
      <c r="B4" s="129"/>
      <c r="C4" s="129"/>
      <c r="D4" s="129"/>
      <c r="E4" s="129"/>
      <c r="F4" s="129"/>
      <c r="G4" s="129"/>
      <c r="H4" s="129"/>
      <c r="I4" s="129"/>
      <c r="J4" s="129"/>
    </row>
    <row r="5" spans="1:10" ht="15" customHeight="1">
      <c r="A5" s="129" t="s">
        <v>5</v>
      </c>
      <c r="B5" s="129"/>
      <c r="C5" s="129"/>
      <c r="D5" s="129"/>
      <c r="E5" s="129"/>
      <c r="F5" s="129"/>
      <c r="G5" s="129"/>
      <c r="H5" s="129"/>
      <c r="I5" s="129"/>
      <c r="J5" s="129"/>
    </row>
    <row r="7" spans="1:10" ht="24.75" customHeight="1">
      <c r="A7" s="122" t="s">
        <v>0</v>
      </c>
      <c r="B7" s="122" t="s">
        <v>1</v>
      </c>
      <c r="C7" s="122" t="s">
        <v>2</v>
      </c>
      <c r="D7" s="122" t="s">
        <v>7</v>
      </c>
      <c r="E7" s="122" t="s">
        <v>8</v>
      </c>
      <c r="F7" s="122"/>
      <c r="G7" s="123" t="s">
        <v>14</v>
      </c>
      <c r="H7" s="124"/>
      <c r="I7" s="122" t="s">
        <v>3</v>
      </c>
      <c r="J7" s="122"/>
    </row>
    <row r="8" spans="1:10">
      <c r="A8" s="122"/>
      <c r="B8" s="122"/>
      <c r="C8" s="122"/>
      <c r="D8" s="122"/>
      <c r="E8" s="122" t="s">
        <v>4</v>
      </c>
      <c r="F8" s="122" t="s">
        <v>13</v>
      </c>
      <c r="G8" s="125"/>
      <c r="H8" s="126"/>
      <c r="I8" s="122" t="s">
        <v>11</v>
      </c>
      <c r="J8" s="122" t="s">
        <v>12</v>
      </c>
    </row>
    <row r="9" spans="1:10">
      <c r="A9" s="122"/>
      <c r="B9" s="122"/>
      <c r="C9" s="122"/>
      <c r="D9" s="122"/>
      <c r="E9" s="122"/>
      <c r="F9" s="122"/>
      <c r="G9" s="127"/>
      <c r="H9" s="128"/>
      <c r="I9" s="122"/>
      <c r="J9" s="122"/>
    </row>
    <row r="10" spans="1:10" ht="39" customHeight="1">
      <c r="A10" s="122"/>
      <c r="B10" s="122"/>
      <c r="C10" s="122"/>
      <c r="D10" s="122"/>
      <c r="E10" s="122"/>
      <c r="F10" s="122"/>
      <c r="G10" s="5">
        <v>2016</v>
      </c>
      <c r="H10" s="5">
        <v>2017</v>
      </c>
      <c r="I10" s="122"/>
      <c r="J10" s="122"/>
    </row>
    <row r="11" spans="1:10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  <c r="G11" s="5">
        <v>9</v>
      </c>
      <c r="H11" s="5">
        <v>10</v>
      </c>
      <c r="I11" s="2">
        <v>11</v>
      </c>
      <c r="J11" s="2">
        <v>12</v>
      </c>
    </row>
    <row r="12" spans="1:10">
      <c r="A12" s="2"/>
      <c r="B12" s="3" t="s">
        <v>9</v>
      </c>
      <c r="C12" s="2"/>
      <c r="D12" s="2"/>
      <c r="E12" s="9"/>
      <c r="F12" s="9"/>
      <c r="G12" s="10"/>
      <c r="H12" s="10"/>
      <c r="I12" s="2"/>
      <c r="J12" s="2"/>
    </row>
    <row r="13" spans="1:10" s="4" customFormat="1" ht="25.5">
      <c r="A13" s="3"/>
      <c r="B13" s="15" t="s">
        <v>17</v>
      </c>
      <c r="C13" s="12"/>
      <c r="D13" s="12"/>
      <c r="E13" s="13"/>
      <c r="F13" s="13"/>
      <c r="G13" s="13"/>
      <c r="H13" s="13"/>
      <c r="I13" s="12"/>
      <c r="J13" s="12"/>
    </row>
    <row r="14" spans="1:10" ht="25.5">
      <c r="A14" s="2"/>
      <c r="B14" s="16" t="s">
        <v>18</v>
      </c>
      <c r="C14" s="6"/>
      <c r="D14" s="6"/>
      <c r="E14" s="21">
        <v>3500</v>
      </c>
      <c r="F14" s="21">
        <v>3500</v>
      </c>
      <c r="G14" s="34">
        <v>1500</v>
      </c>
      <c r="H14" s="35">
        <v>1000</v>
      </c>
      <c r="I14" s="32"/>
      <c r="J14" s="6"/>
    </row>
    <row r="15" spans="1:10" ht="25.5">
      <c r="A15" s="2"/>
      <c r="B15" s="17" t="s">
        <v>19</v>
      </c>
      <c r="C15" s="6"/>
      <c r="D15" s="6"/>
      <c r="E15" s="22">
        <v>12558.732</v>
      </c>
      <c r="F15" s="30">
        <v>12380.678</v>
      </c>
      <c r="G15" s="30">
        <v>5000</v>
      </c>
      <c r="H15" s="31">
        <v>6380.6779999999999</v>
      </c>
      <c r="I15" s="32"/>
      <c r="J15" s="6"/>
    </row>
    <row r="16" spans="1:10" ht="25.5">
      <c r="A16" s="2"/>
      <c r="B16" s="18" t="s">
        <v>20</v>
      </c>
      <c r="C16" s="6"/>
      <c r="D16" s="6"/>
      <c r="E16" s="23">
        <v>12886.859</v>
      </c>
      <c r="F16" s="24">
        <v>12678.335999999999</v>
      </c>
      <c r="G16" s="34">
        <v>4500</v>
      </c>
      <c r="H16" s="35">
        <v>7677.8360000000002</v>
      </c>
      <c r="I16" s="32"/>
      <c r="J16" s="6"/>
    </row>
    <row r="17" spans="1:10">
      <c r="A17" s="2"/>
      <c r="B17" s="16" t="s">
        <v>21</v>
      </c>
      <c r="C17" s="6"/>
      <c r="D17" s="6"/>
      <c r="E17" s="24">
        <v>6310.3149999999996</v>
      </c>
      <c r="F17" s="24">
        <v>6120.1229999999996</v>
      </c>
      <c r="G17" s="34">
        <v>3120.123</v>
      </c>
      <c r="H17" s="35">
        <v>3000</v>
      </c>
      <c r="I17" s="32"/>
      <c r="J17" s="6"/>
    </row>
    <row r="18" spans="1:10">
      <c r="A18" s="2"/>
      <c r="B18" s="19" t="s">
        <v>22</v>
      </c>
      <c r="C18" s="6"/>
      <c r="D18" s="6"/>
      <c r="E18" s="24">
        <v>25000</v>
      </c>
      <c r="F18" s="24">
        <v>25000</v>
      </c>
      <c r="G18" s="34">
        <v>2000</v>
      </c>
      <c r="H18" s="35">
        <v>5000</v>
      </c>
      <c r="I18" s="32"/>
      <c r="J18" s="6"/>
    </row>
    <row r="19" spans="1:10" ht="25.5">
      <c r="A19" s="2"/>
      <c r="B19" s="19" t="s">
        <v>23</v>
      </c>
      <c r="C19" s="6"/>
      <c r="D19" s="6"/>
      <c r="E19" s="24">
        <v>18000</v>
      </c>
      <c r="F19" s="24">
        <v>18000</v>
      </c>
      <c r="G19" s="34">
        <v>2000</v>
      </c>
      <c r="H19" s="35">
        <v>2500</v>
      </c>
      <c r="I19" s="32"/>
      <c r="J19" s="6"/>
    </row>
    <row r="20" spans="1:10">
      <c r="A20" s="2"/>
      <c r="B20" s="19"/>
      <c r="C20" s="6"/>
      <c r="D20" s="6"/>
      <c r="E20" s="11"/>
      <c r="F20" s="11"/>
      <c r="G20" s="11"/>
      <c r="H20" s="11"/>
      <c r="I20" s="32"/>
      <c r="J20" s="6"/>
    </row>
    <row r="21" spans="1:10">
      <c r="A21" s="2"/>
      <c r="B21" s="19"/>
      <c r="C21" s="6"/>
      <c r="D21" s="6"/>
      <c r="E21" s="11"/>
      <c r="F21" s="11"/>
      <c r="G21" s="11"/>
      <c r="H21" s="11"/>
      <c r="I21" s="32"/>
      <c r="J21" s="6"/>
    </row>
    <row r="22" spans="1:10" ht="25.5">
      <c r="A22" s="2"/>
      <c r="B22" s="16" t="s">
        <v>26</v>
      </c>
      <c r="C22" s="6"/>
      <c r="D22" s="6"/>
      <c r="E22" s="21">
        <v>6324.7233299999998</v>
      </c>
      <c r="F22" s="25">
        <v>6000</v>
      </c>
      <c r="G22" s="34">
        <v>3000</v>
      </c>
      <c r="H22" s="35">
        <v>0</v>
      </c>
      <c r="I22" s="32"/>
      <c r="J22" s="6"/>
    </row>
    <row r="23" spans="1:10" ht="25.5">
      <c r="A23" s="2"/>
      <c r="B23" s="16" t="s">
        <v>27</v>
      </c>
      <c r="C23" s="6"/>
      <c r="D23" s="6"/>
      <c r="E23" s="21">
        <v>6000</v>
      </c>
      <c r="F23" s="21">
        <v>6000</v>
      </c>
      <c r="G23" s="34">
        <v>2200</v>
      </c>
      <c r="H23" s="35">
        <v>3300</v>
      </c>
      <c r="I23" s="32"/>
      <c r="J23" s="6"/>
    </row>
    <row r="24" spans="1:10">
      <c r="A24" s="2"/>
      <c r="B24" s="19"/>
      <c r="C24" s="6"/>
      <c r="D24" s="6"/>
      <c r="E24" s="11"/>
      <c r="F24" s="11"/>
      <c r="G24" s="11"/>
      <c r="H24" s="11"/>
      <c r="I24" s="32"/>
      <c r="J24" s="6"/>
    </row>
    <row r="25" spans="1:10" ht="25.5">
      <c r="A25" s="2"/>
      <c r="B25" s="18" t="s">
        <v>28</v>
      </c>
      <c r="C25" s="6"/>
      <c r="D25" s="6"/>
      <c r="E25" s="25">
        <v>4367.6239999999998</v>
      </c>
      <c r="F25" s="25">
        <v>4304.9650000000001</v>
      </c>
      <c r="G25" s="34">
        <v>3504.9650000000001</v>
      </c>
      <c r="H25" s="35">
        <v>0</v>
      </c>
      <c r="I25" s="32"/>
      <c r="J25" s="6"/>
    </row>
    <row r="26" spans="1:10" ht="25.5">
      <c r="A26" s="2"/>
      <c r="B26" s="18" t="s">
        <v>29</v>
      </c>
      <c r="C26" s="6"/>
      <c r="D26" s="6"/>
      <c r="E26" s="25">
        <v>2473.8000000000002</v>
      </c>
      <c r="F26" s="25">
        <v>2405.4110000000001</v>
      </c>
      <c r="G26" s="34">
        <v>1000</v>
      </c>
      <c r="H26" s="35">
        <v>905.41099999999994</v>
      </c>
      <c r="I26" s="32"/>
      <c r="J26" s="6"/>
    </row>
    <row r="27" spans="1:10" ht="25.5">
      <c r="A27" s="2"/>
      <c r="B27" s="18" t="s">
        <v>30</v>
      </c>
      <c r="C27" s="6"/>
      <c r="D27" s="6"/>
      <c r="E27" s="24">
        <v>4500</v>
      </c>
      <c r="F27" s="24">
        <v>4500</v>
      </c>
      <c r="G27" s="34">
        <v>2000</v>
      </c>
      <c r="H27" s="35">
        <v>1500</v>
      </c>
      <c r="I27" s="32"/>
      <c r="J27" s="6"/>
    </row>
    <row r="28" spans="1:10" ht="25.5">
      <c r="A28" s="2"/>
      <c r="B28" s="16" t="s">
        <v>31</v>
      </c>
      <c r="C28" s="6"/>
      <c r="D28" s="6"/>
      <c r="E28" s="26">
        <v>8303.5930000000008</v>
      </c>
      <c r="F28" s="25">
        <v>8170.6189999999997</v>
      </c>
      <c r="G28" s="36">
        <v>2995.9830000000002</v>
      </c>
      <c r="H28" s="35">
        <v>3174.636</v>
      </c>
      <c r="I28" s="32"/>
      <c r="J28" s="6"/>
    </row>
    <row r="29" spans="1:10">
      <c r="A29" s="2"/>
      <c r="B29" s="16" t="s">
        <v>32</v>
      </c>
      <c r="C29" s="6"/>
      <c r="D29" s="6"/>
      <c r="E29" s="25">
        <v>47032.584000000003</v>
      </c>
      <c r="F29" s="25">
        <v>38651.353999999999</v>
      </c>
      <c r="G29" s="36">
        <v>3000</v>
      </c>
      <c r="H29" s="35">
        <v>3000</v>
      </c>
      <c r="I29" s="32"/>
      <c r="J29" s="6"/>
    </row>
    <row r="30" spans="1:10" ht="25.5">
      <c r="A30" s="2"/>
      <c r="B30" s="16" t="s">
        <v>33</v>
      </c>
      <c r="C30" s="6"/>
      <c r="D30" s="6"/>
      <c r="E30" s="25">
        <v>34879.860999999997</v>
      </c>
      <c r="F30" s="25">
        <v>34784.499000000003</v>
      </c>
      <c r="G30" s="36">
        <v>2000</v>
      </c>
      <c r="H30" s="35">
        <v>3000</v>
      </c>
      <c r="I30" s="32"/>
      <c r="J30" s="6"/>
    </row>
    <row r="31" spans="1:10" ht="25.5">
      <c r="A31" s="2"/>
      <c r="B31" s="16" t="s">
        <v>34</v>
      </c>
      <c r="C31" s="6"/>
      <c r="D31" s="6"/>
      <c r="E31" s="24">
        <v>3382.1570000000002</v>
      </c>
      <c r="F31" s="24">
        <v>3204.0448000000001</v>
      </c>
      <c r="G31" s="36">
        <v>1204.0447999999999</v>
      </c>
      <c r="H31" s="35">
        <v>0</v>
      </c>
      <c r="I31" s="32"/>
      <c r="J31" s="6"/>
    </row>
    <row r="32" spans="1:10" s="4" customFormat="1" ht="30" customHeight="1">
      <c r="A32" s="3"/>
      <c r="B32" s="15" t="s">
        <v>36</v>
      </c>
      <c r="C32" s="12"/>
      <c r="D32" s="12"/>
      <c r="E32" s="13">
        <f>SUM(E14:E31)</f>
        <v>195520.24833</v>
      </c>
      <c r="F32" s="13">
        <f>SUM(F14:F31)</f>
        <v>185700.02980000002</v>
      </c>
      <c r="G32" s="13">
        <f>SUM(G14:G31)</f>
        <v>39025.1158</v>
      </c>
      <c r="H32" s="13">
        <f>SUM(H14:H31)</f>
        <v>40438.561000000002</v>
      </c>
      <c r="I32" s="33"/>
      <c r="J32" s="12"/>
    </row>
    <row r="33" spans="1:10" s="4" customFormat="1" ht="25.5" customHeight="1">
      <c r="A33" s="3"/>
      <c r="B33" s="15" t="s">
        <v>24</v>
      </c>
      <c r="C33" s="12"/>
      <c r="D33" s="12"/>
      <c r="E33" s="13"/>
      <c r="F33" s="13"/>
      <c r="G33" s="13"/>
      <c r="H33" s="13"/>
      <c r="I33" s="33"/>
      <c r="J33" s="12"/>
    </row>
    <row r="34" spans="1:10">
      <c r="A34" s="2"/>
      <c r="B34" s="7"/>
      <c r="C34" s="6"/>
      <c r="D34" s="6"/>
      <c r="E34" s="11"/>
      <c r="F34" s="11"/>
      <c r="G34" s="11"/>
      <c r="H34" s="11"/>
      <c r="I34" s="32"/>
      <c r="J34" s="6"/>
    </row>
    <row r="35" spans="1:10">
      <c r="A35" s="2"/>
      <c r="B35" s="20" t="s">
        <v>25</v>
      </c>
      <c r="C35" s="6"/>
      <c r="D35" s="6"/>
      <c r="E35" s="27">
        <v>5153</v>
      </c>
      <c r="F35" s="28">
        <v>3300</v>
      </c>
      <c r="G35" s="29">
        <v>1000</v>
      </c>
      <c r="H35" s="29">
        <v>1300</v>
      </c>
      <c r="I35" s="32"/>
      <c r="J35" s="6"/>
    </row>
    <row r="36" spans="1:10" s="4" customFormat="1" ht="24" customHeight="1">
      <c r="A36" s="3"/>
      <c r="B36" s="15" t="s">
        <v>35</v>
      </c>
      <c r="C36" s="12"/>
      <c r="D36" s="12"/>
      <c r="E36" s="13">
        <f>SUM(E35)</f>
        <v>5153</v>
      </c>
      <c r="F36" s="13">
        <f>SUM(F35)</f>
        <v>3300</v>
      </c>
      <c r="G36" s="13">
        <f>SUM(G35)</f>
        <v>1000</v>
      </c>
      <c r="H36" s="13">
        <f>SUM(H35)</f>
        <v>1300</v>
      </c>
      <c r="I36" s="33"/>
      <c r="J36" s="12"/>
    </row>
    <row r="37" spans="1:10" s="4" customFormat="1">
      <c r="A37" s="3"/>
      <c r="B37" s="8" t="s">
        <v>10</v>
      </c>
      <c r="C37" s="12"/>
      <c r="D37" s="12"/>
      <c r="E37" s="13">
        <f>SUM(E36+E32)</f>
        <v>200673.24833</v>
      </c>
      <c r="F37" s="13">
        <f>SUM(F36+F32)</f>
        <v>189000.02980000002</v>
      </c>
      <c r="G37" s="13">
        <f>SUM(G36+G32)</f>
        <v>40025.1158</v>
      </c>
      <c r="H37" s="13">
        <f>SUM(H36+H32)</f>
        <v>41738.561000000002</v>
      </c>
      <c r="I37" s="33"/>
      <c r="J37" s="12"/>
    </row>
  </sheetData>
  <mergeCells count="15">
    <mergeCell ref="I1:J1"/>
    <mergeCell ref="A3:J3"/>
    <mergeCell ref="A4:J4"/>
    <mergeCell ref="A5:J5"/>
    <mergeCell ref="A7:A10"/>
    <mergeCell ref="B7:B10"/>
    <mergeCell ref="C7:C10"/>
    <mergeCell ref="D7:D10"/>
    <mergeCell ref="I7:J7"/>
    <mergeCell ref="E8:E10"/>
    <mergeCell ref="F8:F10"/>
    <mergeCell ref="I8:I10"/>
    <mergeCell ref="J8:J10"/>
    <mergeCell ref="E7:F7"/>
    <mergeCell ref="G7:H9"/>
  </mergeCells>
  <phoneticPr fontId="9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opLeftCell="A31" workbookViewId="0">
      <selection activeCell="R55" sqref="Q55:R55"/>
    </sheetView>
  </sheetViews>
  <sheetFormatPr defaultRowHeight="15.75"/>
  <cols>
    <col min="1" max="1" width="50.28515625" style="72" customWidth="1"/>
    <col min="2" max="2" width="12.140625" style="72" customWidth="1"/>
    <col min="3" max="3" width="9.28515625" style="72" hidden="1" customWidth="1"/>
    <col min="4" max="4" width="18" style="72" customWidth="1"/>
    <col min="5" max="5" width="19.28515625" style="72" customWidth="1"/>
    <col min="6" max="7" width="11.140625" style="64" hidden="1" customWidth="1"/>
    <col min="8" max="8" width="17.5703125" style="64" customWidth="1"/>
    <col min="9" max="9" width="19.28515625" style="64" customWidth="1"/>
    <col min="10" max="10" width="14.85546875" style="72" hidden="1" customWidth="1"/>
    <col min="11" max="11" width="16.28515625" style="72" hidden="1" customWidth="1"/>
    <col min="12" max="16384" width="9.140625" style="72"/>
  </cols>
  <sheetData>
    <row r="1" spans="1:11" s="73" customFormat="1">
      <c r="D1" s="101"/>
      <c r="E1" s="134" t="s">
        <v>55</v>
      </c>
      <c r="F1" s="134"/>
      <c r="G1" s="134"/>
      <c r="H1" s="134"/>
      <c r="I1" s="134"/>
    </row>
    <row r="2" spans="1:11" s="73" customFormat="1" ht="58.15" customHeight="1">
      <c r="D2" s="101"/>
      <c r="E2" s="135" t="s">
        <v>114</v>
      </c>
      <c r="F2" s="135"/>
      <c r="G2" s="135"/>
      <c r="H2" s="135"/>
      <c r="I2" s="135"/>
    </row>
    <row r="3" spans="1:11" hidden="1"/>
    <row r="4" spans="1:11" s="64" customFormat="1" ht="15" customHeight="1">
      <c r="A4" s="131" t="s">
        <v>6</v>
      </c>
      <c r="B4" s="131"/>
      <c r="C4" s="131"/>
      <c r="D4" s="131"/>
      <c r="E4" s="131"/>
      <c r="F4" s="131"/>
      <c r="G4" s="131"/>
      <c r="H4" s="131"/>
      <c r="I4" s="131"/>
      <c r="J4" s="74"/>
      <c r="K4" s="74"/>
    </row>
    <row r="5" spans="1:11" s="64" customFormat="1" ht="15" customHeight="1">
      <c r="A5" s="131" t="s">
        <v>105</v>
      </c>
      <c r="B5" s="131"/>
      <c r="C5" s="131"/>
      <c r="D5" s="131"/>
      <c r="E5" s="131"/>
      <c r="F5" s="131"/>
      <c r="G5" s="131"/>
      <c r="H5" s="131"/>
      <c r="I5" s="131"/>
      <c r="J5" s="74"/>
      <c r="K5" s="74"/>
    </row>
    <row r="6" spans="1:11" s="64" customFormat="1" ht="15" customHeight="1">
      <c r="A6" s="131" t="s">
        <v>72</v>
      </c>
      <c r="B6" s="131"/>
      <c r="C6" s="131"/>
      <c r="D6" s="131"/>
      <c r="E6" s="131"/>
      <c r="F6" s="131"/>
      <c r="G6" s="131"/>
      <c r="H6" s="131"/>
      <c r="I6" s="131"/>
      <c r="J6" s="74"/>
      <c r="K6" s="74"/>
    </row>
    <row r="7" spans="1:11" s="64" customFormat="1"/>
    <row r="8" spans="1:11" s="64" customFormat="1" ht="31.5" customHeight="1">
      <c r="A8" s="133" t="s">
        <v>67</v>
      </c>
      <c r="B8" s="133" t="s">
        <v>2</v>
      </c>
      <c r="C8" s="133" t="s">
        <v>7</v>
      </c>
      <c r="D8" s="133" t="s">
        <v>70</v>
      </c>
      <c r="E8" s="133"/>
      <c r="F8" s="65"/>
      <c r="G8" s="65"/>
      <c r="H8" s="133" t="s">
        <v>71</v>
      </c>
      <c r="I8" s="133"/>
      <c r="J8" s="132" t="s">
        <v>3</v>
      </c>
      <c r="K8" s="133"/>
    </row>
    <row r="9" spans="1:11" s="64" customFormat="1">
      <c r="A9" s="133"/>
      <c r="B9" s="133"/>
      <c r="C9" s="133"/>
      <c r="D9" s="133" t="s">
        <v>4</v>
      </c>
      <c r="E9" s="133" t="s">
        <v>107</v>
      </c>
      <c r="F9" s="65"/>
      <c r="G9" s="65"/>
      <c r="H9" s="133"/>
      <c r="I9" s="133"/>
      <c r="J9" s="132" t="s">
        <v>11</v>
      </c>
      <c r="K9" s="133" t="s">
        <v>12</v>
      </c>
    </row>
    <row r="10" spans="1:11" s="64" customFormat="1">
      <c r="A10" s="133"/>
      <c r="B10" s="133"/>
      <c r="C10" s="133"/>
      <c r="D10" s="133"/>
      <c r="E10" s="133"/>
      <c r="F10" s="65"/>
      <c r="G10" s="65"/>
      <c r="H10" s="133"/>
      <c r="I10" s="133"/>
      <c r="J10" s="132"/>
      <c r="K10" s="133"/>
    </row>
    <row r="11" spans="1:11" s="64" customFormat="1" ht="24" customHeight="1">
      <c r="A11" s="133"/>
      <c r="B11" s="133"/>
      <c r="C11" s="133"/>
      <c r="D11" s="133"/>
      <c r="E11" s="133"/>
      <c r="F11" s="65">
        <v>2017</v>
      </c>
      <c r="G11" s="65" t="s">
        <v>65</v>
      </c>
      <c r="H11" s="65" t="s">
        <v>68</v>
      </c>
      <c r="I11" s="65" t="s">
        <v>106</v>
      </c>
      <c r="J11" s="132"/>
      <c r="K11" s="133"/>
    </row>
    <row r="12" spans="1:11" s="88" customFormat="1" ht="56.25">
      <c r="A12" s="83" t="s">
        <v>17</v>
      </c>
      <c r="B12" s="98"/>
      <c r="C12" s="84"/>
      <c r="D12" s="110">
        <f>SUM(D14:D51)</f>
        <v>481481368</v>
      </c>
      <c r="E12" s="110">
        <f>SUM(E14:E51)</f>
        <v>361964073.80000001</v>
      </c>
      <c r="F12" s="110">
        <f t="shared" ref="F12:K12" si="0">SUM(F14:F50)</f>
        <v>0</v>
      </c>
      <c r="G12" s="110">
        <f t="shared" si="0"/>
        <v>0</v>
      </c>
      <c r="H12" s="110">
        <f>SUM(H14:H51)</f>
        <v>152672560.79999998</v>
      </c>
      <c r="I12" s="110">
        <f>SUM(I14:I51)</f>
        <v>128899073</v>
      </c>
      <c r="J12" s="104">
        <f t="shared" si="0"/>
        <v>0</v>
      </c>
      <c r="K12" s="94">
        <f t="shared" si="0"/>
        <v>0</v>
      </c>
    </row>
    <row r="13" spans="1:11" s="69" customFormat="1">
      <c r="A13" s="71" t="s">
        <v>73</v>
      </c>
      <c r="B13" s="81"/>
      <c r="C13" s="66"/>
      <c r="D13" s="89"/>
      <c r="E13" s="89"/>
      <c r="F13" s="92"/>
      <c r="G13" s="92"/>
      <c r="H13" s="90"/>
      <c r="I13" s="90"/>
      <c r="J13" s="75"/>
      <c r="K13" s="66"/>
    </row>
    <row r="14" spans="1:11" s="69" customFormat="1" ht="31.5">
      <c r="A14" s="70" t="s">
        <v>109</v>
      </c>
      <c r="B14" s="81" t="s">
        <v>58</v>
      </c>
      <c r="C14" s="66"/>
      <c r="D14" s="89">
        <v>20000000</v>
      </c>
      <c r="E14" s="89">
        <v>14600000</v>
      </c>
      <c r="F14" s="92"/>
      <c r="G14" s="92"/>
      <c r="H14" s="91">
        <v>7300000</v>
      </c>
      <c r="I14" s="89">
        <v>7300000</v>
      </c>
      <c r="J14" s="75"/>
      <c r="K14" s="66"/>
    </row>
    <row r="15" spans="1:11" s="69" customFormat="1">
      <c r="A15" s="71" t="s">
        <v>74</v>
      </c>
      <c r="B15" s="81"/>
      <c r="C15" s="66"/>
      <c r="D15" s="89"/>
      <c r="E15" s="89"/>
      <c r="F15" s="92"/>
      <c r="G15" s="92"/>
      <c r="H15" s="89"/>
      <c r="I15" s="89"/>
      <c r="J15" s="75"/>
      <c r="K15" s="66"/>
    </row>
    <row r="16" spans="1:11" s="69" customFormat="1" ht="31.5">
      <c r="A16" s="70" t="s">
        <v>75</v>
      </c>
      <c r="B16" s="81" t="s">
        <v>62</v>
      </c>
      <c r="C16" s="66"/>
      <c r="D16" s="89">
        <v>11000000</v>
      </c>
      <c r="E16" s="89">
        <v>10900000</v>
      </c>
      <c r="F16" s="92"/>
      <c r="G16" s="92"/>
      <c r="H16" s="91">
        <v>8000000</v>
      </c>
      <c r="I16" s="89">
        <v>2900000</v>
      </c>
      <c r="J16" s="75"/>
      <c r="K16" s="66"/>
    </row>
    <row r="17" spans="1:11" s="69" customFormat="1" ht="31.5">
      <c r="A17" s="70" t="s">
        <v>61</v>
      </c>
      <c r="B17" s="81" t="s">
        <v>101</v>
      </c>
      <c r="C17" s="66"/>
      <c r="D17" s="89">
        <v>20500000</v>
      </c>
      <c r="E17" s="89">
        <v>19900000</v>
      </c>
      <c r="F17" s="92"/>
      <c r="G17" s="92"/>
      <c r="H17" s="91">
        <v>10000000</v>
      </c>
      <c r="I17" s="91">
        <v>9900000</v>
      </c>
      <c r="J17" s="75"/>
      <c r="K17" s="66"/>
    </row>
    <row r="18" spans="1:11" s="69" customFormat="1" ht="47.25">
      <c r="A18" s="70" t="s">
        <v>76</v>
      </c>
      <c r="B18" s="81" t="s">
        <v>102</v>
      </c>
      <c r="C18" s="66"/>
      <c r="D18" s="89">
        <v>5360000</v>
      </c>
      <c r="E18" s="89">
        <v>5200000</v>
      </c>
      <c r="F18" s="92"/>
      <c r="G18" s="92"/>
      <c r="H18" s="91">
        <v>5200000</v>
      </c>
      <c r="I18" s="89">
        <v>0</v>
      </c>
      <c r="J18" s="75"/>
      <c r="K18" s="66"/>
    </row>
    <row r="19" spans="1:11" s="69" customFormat="1" ht="47.25">
      <c r="A19" s="70" t="s">
        <v>77</v>
      </c>
      <c r="B19" s="81" t="s">
        <v>102</v>
      </c>
      <c r="C19" s="66"/>
      <c r="D19" s="89">
        <v>4200000</v>
      </c>
      <c r="E19" s="89">
        <v>4000000</v>
      </c>
      <c r="F19" s="92"/>
      <c r="G19" s="92"/>
      <c r="H19" s="91">
        <v>4000000</v>
      </c>
      <c r="I19" s="89">
        <v>0</v>
      </c>
      <c r="J19" s="75"/>
      <c r="K19" s="66"/>
    </row>
    <row r="20" spans="1:11" s="69" customFormat="1" ht="31.5">
      <c r="A20" s="70" t="s">
        <v>78</v>
      </c>
      <c r="B20" s="81" t="s">
        <v>102</v>
      </c>
      <c r="C20" s="66"/>
      <c r="D20" s="89">
        <v>2300000</v>
      </c>
      <c r="E20" s="89">
        <v>2000000</v>
      </c>
      <c r="F20" s="92"/>
      <c r="G20" s="92"/>
      <c r="H20" s="91">
        <v>2000000</v>
      </c>
      <c r="I20" s="89">
        <v>0</v>
      </c>
      <c r="J20" s="75"/>
      <c r="K20" s="66"/>
    </row>
    <row r="21" spans="1:11" s="69" customFormat="1" ht="47.25">
      <c r="A21" s="70" t="s">
        <v>79</v>
      </c>
      <c r="B21" s="81" t="s">
        <v>62</v>
      </c>
      <c r="C21" s="66"/>
      <c r="D21" s="89">
        <v>12250000</v>
      </c>
      <c r="E21" s="89">
        <v>12000000</v>
      </c>
      <c r="F21" s="92"/>
      <c r="G21" s="92"/>
      <c r="H21" s="91">
        <v>6000000</v>
      </c>
      <c r="I21" s="89">
        <v>6000000</v>
      </c>
      <c r="J21" s="75"/>
      <c r="K21" s="66"/>
    </row>
    <row r="22" spans="1:11" s="69" customFormat="1" ht="47.25">
      <c r="A22" s="70" t="s">
        <v>80</v>
      </c>
      <c r="B22" s="81" t="s">
        <v>102</v>
      </c>
      <c r="C22" s="66"/>
      <c r="D22" s="89">
        <v>5300000</v>
      </c>
      <c r="E22" s="89">
        <v>5000000</v>
      </c>
      <c r="F22" s="92"/>
      <c r="G22" s="92"/>
      <c r="H22" s="91">
        <v>5000000</v>
      </c>
      <c r="I22" s="89">
        <v>0</v>
      </c>
      <c r="J22" s="75"/>
      <c r="K22" s="66"/>
    </row>
    <row r="23" spans="1:11" s="69" customFormat="1" ht="31.5">
      <c r="A23" s="70" t="s">
        <v>81</v>
      </c>
      <c r="B23" s="81" t="s">
        <v>102</v>
      </c>
      <c r="C23" s="66"/>
      <c r="D23" s="89">
        <v>5300000</v>
      </c>
      <c r="E23" s="89">
        <v>5000000</v>
      </c>
      <c r="F23" s="92"/>
      <c r="G23" s="92"/>
      <c r="H23" s="91">
        <v>5000000</v>
      </c>
      <c r="I23" s="89">
        <v>0</v>
      </c>
      <c r="J23" s="75"/>
      <c r="K23" s="66"/>
    </row>
    <row r="24" spans="1:11" s="69" customFormat="1" ht="31.5">
      <c r="A24" s="70" t="s">
        <v>82</v>
      </c>
      <c r="B24" s="81" t="s">
        <v>60</v>
      </c>
      <c r="C24" s="66"/>
      <c r="D24" s="89">
        <v>8582400</v>
      </c>
      <c r="E24" s="89">
        <v>6432400</v>
      </c>
      <c r="F24" s="92"/>
      <c r="G24" s="92"/>
      <c r="H24" s="91">
        <v>6432400</v>
      </c>
      <c r="I24" s="89">
        <v>0</v>
      </c>
      <c r="J24" s="75"/>
      <c r="K24" s="66"/>
    </row>
    <row r="25" spans="1:11" s="69" customFormat="1" ht="31.5">
      <c r="A25" s="70" t="s">
        <v>83</v>
      </c>
      <c r="B25" s="81" t="s">
        <v>101</v>
      </c>
      <c r="C25" s="66"/>
      <c r="D25" s="89">
        <v>25000000</v>
      </c>
      <c r="E25" s="89">
        <v>25000000</v>
      </c>
      <c r="F25" s="92"/>
      <c r="G25" s="92"/>
      <c r="H25" s="91">
        <v>200000</v>
      </c>
      <c r="I25" s="89">
        <v>10000000</v>
      </c>
      <c r="J25" s="75"/>
      <c r="K25" s="66"/>
    </row>
    <row r="26" spans="1:11" s="69" customFormat="1">
      <c r="A26" s="70" t="s">
        <v>84</v>
      </c>
      <c r="B26" s="81" t="s">
        <v>103</v>
      </c>
      <c r="C26" s="66"/>
      <c r="D26" s="89">
        <v>6500000</v>
      </c>
      <c r="E26" s="89">
        <v>6500000</v>
      </c>
      <c r="F26" s="92"/>
      <c r="G26" s="92"/>
      <c r="H26" s="91">
        <v>250000</v>
      </c>
      <c r="I26" s="89">
        <v>6250000</v>
      </c>
      <c r="J26" s="75"/>
      <c r="K26" s="66"/>
    </row>
    <row r="27" spans="1:11" s="69" customFormat="1" ht="31.5">
      <c r="A27" s="70" t="s">
        <v>85</v>
      </c>
      <c r="B27" s="81" t="s">
        <v>102</v>
      </c>
      <c r="C27" s="66"/>
      <c r="D27" s="89">
        <v>6550000</v>
      </c>
      <c r="E27" s="89">
        <v>6200000</v>
      </c>
      <c r="F27" s="92"/>
      <c r="G27" s="92"/>
      <c r="H27" s="91">
        <v>6200000</v>
      </c>
      <c r="I27" s="89">
        <v>0</v>
      </c>
      <c r="J27" s="75"/>
      <c r="K27" s="66"/>
    </row>
    <row r="28" spans="1:11" s="69" customFormat="1" ht="31.5">
      <c r="A28" s="70" t="s">
        <v>86</v>
      </c>
      <c r="B28" s="81" t="s">
        <v>103</v>
      </c>
      <c r="C28" s="66"/>
      <c r="D28" s="89">
        <v>25000000</v>
      </c>
      <c r="E28" s="89">
        <v>25000000</v>
      </c>
      <c r="F28" s="92"/>
      <c r="G28" s="92"/>
      <c r="H28" s="89">
        <v>10000000</v>
      </c>
      <c r="I28" s="89">
        <v>15000000</v>
      </c>
      <c r="J28" s="75"/>
      <c r="K28" s="66"/>
    </row>
    <row r="29" spans="1:11" s="69" customFormat="1">
      <c r="A29" s="71" t="s">
        <v>87</v>
      </c>
      <c r="B29" s="81"/>
      <c r="C29" s="66"/>
      <c r="D29" s="89"/>
      <c r="E29" s="89"/>
      <c r="F29" s="92"/>
      <c r="G29" s="92"/>
      <c r="H29" s="91"/>
      <c r="I29" s="89"/>
      <c r="J29" s="75"/>
      <c r="K29" s="66"/>
    </row>
    <row r="30" spans="1:11" s="69" customFormat="1" ht="31.5">
      <c r="A30" s="70" t="s">
        <v>88</v>
      </c>
      <c r="B30" s="81" t="s">
        <v>40</v>
      </c>
      <c r="C30" s="66"/>
      <c r="D30" s="89">
        <v>47032584</v>
      </c>
      <c r="E30" s="89">
        <v>18000000</v>
      </c>
      <c r="F30" s="92"/>
      <c r="G30" s="92"/>
      <c r="H30" s="91">
        <v>8000000</v>
      </c>
      <c r="I30" s="89">
        <v>10000000</v>
      </c>
      <c r="J30" s="75"/>
      <c r="K30" s="66"/>
    </row>
    <row r="31" spans="1:11" s="69" customFormat="1" ht="31.5">
      <c r="A31" s="70" t="s">
        <v>89</v>
      </c>
      <c r="B31" s="81" t="s">
        <v>60</v>
      </c>
      <c r="C31" s="66"/>
      <c r="D31" s="89">
        <v>6384000</v>
      </c>
      <c r="E31" s="89">
        <v>3162000</v>
      </c>
      <c r="F31" s="92"/>
      <c r="G31" s="92"/>
      <c r="H31" s="91">
        <v>3162000</v>
      </c>
      <c r="I31" s="89">
        <v>0</v>
      </c>
      <c r="J31" s="75"/>
      <c r="K31" s="66"/>
    </row>
    <row r="32" spans="1:11" s="69" customFormat="1" ht="47.25">
      <c r="A32" s="70" t="s">
        <v>90</v>
      </c>
      <c r="B32" s="81" t="s">
        <v>104</v>
      </c>
      <c r="C32" s="66"/>
      <c r="D32" s="89">
        <v>110787804</v>
      </c>
      <c r="E32" s="89">
        <v>109787804</v>
      </c>
      <c r="F32" s="92"/>
      <c r="G32" s="92"/>
      <c r="H32" s="91">
        <v>10000000</v>
      </c>
      <c r="I32" s="89">
        <v>10000000</v>
      </c>
      <c r="J32" s="75"/>
      <c r="K32" s="66"/>
    </row>
    <row r="33" spans="1:11" s="69" customFormat="1" ht="47.25">
      <c r="A33" s="70" t="s">
        <v>59</v>
      </c>
      <c r="B33" s="81" t="s">
        <v>62</v>
      </c>
      <c r="C33" s="66"/>
      <c r="D33" s="89">
        <v>5933450</v>
      </c>
      <c r="E33" s="89">
        <v>2912924</v>
      </c>
      <c r="F33" s="92"/>
      <c r="G33" s="92"/>
      <c r="H33" s="91">
        <v>2912924</v>
      </c>
      <c r="I33" s="89">
        <v>0</v>
      </c>
      <c r="J33" s="75"/>
      <c r="K33" s="66"/>
    </row>
    <row r="34" spans="1:11" s="69" customFormat="1" ht="47.25">
      <c r="A34" s="80" t="s">
        <v>91</v>
      </c>
      <c r="B34" s="81" t="s">
        <v>60</v>
      </c>
      <c r="C34" s="66"/>
      <c r="D34" s="89">
        <v>6200000</v>
      </c>
      <c r="E34" s="89">
        <v>3051622</v>
      </c>
      <c r="F34" s="92"/>
      <c r="G34" s="92"/>
      <c r="H34" s="91">
        <v>3051622</v>
      </c>
      <c r="I34" s="89">
        <v>0</v>
      </c>
      <c r="J34" s="75"/>
      <c r="K34" s="66"/>
    </row>
    <row r="35" spans="1:11" s="69" customFormat="1" ht="47.25">
      <c r="A35" s="80" t="s">
        <v>92</v>
      </c>
      <c r="B35" s="81" t="s">
        <v>58</v>
      </c>
      <c r="C35" s="66"/>
      <c r="D35" s="89">
        <v>8300000</v>
      </c>
      <c r="E35" s="89">
        <v>4501362.2</v>
      </c>
      <c r="F35" s="92"/>
      <c r="G35" s="92"/>
      <c r="H35" s="91">
        <v>4501362.2</v>
      </c>
      <c r="I35" s="89">
        <v>0</v>
      </c>
      <c r="J35" s="75"/>
      <c r="K35" s="66"/>
    </row>
    <row r="36" spans="1:11" s="69" customFormat="1">
      <c r="A36" s="71" t="s">
        <v>110</v>
      </c>
      <c r="B36" s="81"/>
      <c r="C36" s="66"/>
      <c r="D36" s="89"/>
      <c r="E36" s="89"/>
      <c r="F36" s="92"/>
      <c r="G36" s="92"/>
      <c r="H36" s="91"/>
      <c r="I36" s="89"/>
      <c r="J36" s="75"/>
      <c r="K36" s="66"/>
    </row>
    <row r="37" spans="1:11" s="69" customFormat="1" ht="31.5">
      <c r="A37" s="70" t="s">
        <v>93</v>
      </c>
      <c r="B37" s="81">
        <v>2019</v>
      </c>
      <c r="C37" s="66"/>
      <c r="D37" s="89">
        <v>5000000</v>
      </c>
      <c r="E37" s="89">
        <v>5000000</v>
      </c>
      <c r="F37" s="92"/>
      <c r="G37" s="92"/>
      <c r="H37" s="91">
        <v>5000000</v>
      </c>
      <c r="I37" s="89">
        <v>0</v>
      </c>
      <c r="J37" s="75"/>
      <c r="K37" s="66"/>
    </row>
    <row r="38" spans="1:11" s="69" customFormat="1" ht="31.5">
      <c r="A38" s="80" t="s">
        <v>94</v>
      </c>
      <c r="B38" s="81">
        <v>2019</v>
      </c>
      <c r="C38" s="66"/>
      <c r="D38" s="89">
        <v>1000000</v>
      </c>
      <c r="E38" s="89">
        <v>1000000</v>
      </c>
      <c r="F38" s="92"/>
      <c r="G38" s="92"/>
      <c r="H38" s="91">
        <v>1000000</v>
      </c>
      <c r="I38" s="89"/>
      <c r="J38" s="75"/>
      <c r="K38" s="66"/>
    </row>
    <row r="39" spans="1:11" s="69" customFormat="1" ht="31.5">
      <c r="A39" s="80" t="s">
        <v>66</v>
      </c>
      <c r="B39" s="81" t="s">
        <v>62</v>
      </c>
      <c r="C39" s="66"/>
      <c r="D39" s="89">
        <v>20700000</v>
      </c>
      <c r="E39" s="89">
        <v>20000000</v>
      </c>
      <c r="F39" s="92"/>
      <c r="G39" s="92"/>
      <c r="H39" s="91">
        <v>10000000</v>
      </c>
      <c r="I39" s="89">
        <v>10000000</v>
      </c>
      <c r="J39" s="75"/>
      <c r="K39" s="66"/>
    </row>
    <row r="40" spans="1:11" s="69" customFormat="1" ht="45.75" customHeight="1">
      <c r="A40" s="103" t="s">
        <v>108</v>
      </c>
      <c r="B40" s="81">
        <v>2019</v>
      </c>
      <c r="C40" s="66"/>
      <c r="D40" s="89">
        <v>2900000</v>
      </c>
      <c r="E40" s="89">
        <v>2800000</v>
      </c>
      <c r="F40" s="92"/>
      <c r="G40" s="92"/>
      <c r="H40" s="91">
        <v>2800000</v>
      </c>
      <c r="I40" s="89"/>
      <c r="J40" s="75"/>
      <c r="K40" s="66"/>
    </row>
    <row r="41" spans="1:11" s="69" customFormat="1" ht="47.25">
      <c r="A41" s="80" t="s">
        <v>113</v>
      </c>
      <c r="B41" s="81" t="s">
        <v>62</v>
      </c>
      <c r="C41" s="66"/>
      <c r="D41" s="89">
        <v>30000000</v>
      </c>
      <c r="E41" s="89">
        <v>29500000</v>
      </c>
      <c r="F41" s="92"/>
      <c r="G41" s="92"/>
      <c r="H41" s="91">
        <v>10000000</v>
      </c>
      <c r="I41" s="89">
        <v>19500000</v>
      </c>
      <c r="J41" s="75"/>
      <c r="K41" s="66"/>
    </row>
    <row r="42" spans="1:11" s="69" customFormat="1">
      <c r="A42" s="71" t="s">
        <v>111</v>
      </c>
      <c r="B42" s="81"/>
      <c r="C42" s="66"/>
      <c r="D42" s="89"/>
      <c r="E42" s="89"/>
      <c r="F42" s="92"/>
      <c r="G42" s="92"/>
      <c r="H42" s="91"/>
      <c r="I42" s="89"/>
      <c r="J42" s="75"/>
      <c r="K42" s="66"/>
    </row>
    <row r="43" spans="1:11" s="69" customFormat="1" ht="31.5">
      <c r="A43" s="70" t="s">
        <v>33</v>
      </c>
      <c r="B43" s="81" t="s">
        <v>63</v>
      </c>
      <c r="C43" s="66"/>
      <c r="D43" s="89">
        <v>51469632</v>
      </c>
      <c r="E43" s="89">
        <v>1566200</v>
      </c>
      <c r="F43" s="92"/>
      <c r="G43" s="92"/>
      <c r="H43" s="91">
        <v>5000000</v>
      </c>
      <c r="I43" s="89">
        <v>10000000</v>
      </c>
      <c r="J43" s="75"/>
      <c r="K43" s="66"/>
    </row>
    <row r="44" spans="1:11" s="69" customFormat="1" ht="63">
      <c r="A44" s="70" t="s">
        <v>64</v>
      </c>
      <c r="B44" s="81" t="s">
        <v>102</v>
      </c>
      <c r="C44" s="66"/>
      <c r="D44" s="89">
        <v>14863382</v>
      </c>
      <c r="E44" s="89">
        <v>50909</v>
      </c>
      <c r="F44" s="92"/>
      <c r="G44" s="92"/>
      <c r="H44" s="91">
        <v>5000000</v>
      </c>
      <c r="I44" s="89">
        <v>5812473</v>
      </c>
      <c r="J44" s="75"/>
      <c r="K44" s="66"/>
    </row>
    <row r="45" spans="1:11" s="69" customFormat="1" ht="31.5">
      <c r="A45" s="80" t="s">
        <v>95</v>
      </c>
      <c r="B45" s="81">
        <v>2019</v>
      </c>
      <c r="C45" s="66"/>
      <c r="D45" s="91">
        <v>2300000</v>
      </c>
      <c r="E45" s="89">
        <v>2300000</v>
      </c>
      <c r="F45" s="92"/>
      <c r="G45" s="92"/>
      <c r="H45" s="91">
        <v>2300000</v>
      </c>
      <c r="I45" s="89"/>
      <c r="J45" s="75"/>
      <c r="K45" s="66"/>
    </row>
    <row r="46" spans="1:11" s="69" customFormat="1" ht="47.25">
      <c r="A46" s="80" t="s">
        <v>96</v>
      </c>
      <c r="B46" s="81">
        <v>2019</v>
      </c>
      <c r="C46" s="66"/>
      <c r="D46" s="91">
        <v>1970658</v>
      </c>
      <c r="E46" s="89">
        <v>1970658</v>
      </c>
      <c r="F46" s="92"/>
      <c r="G46" s="92"/>
      <c r="H46" s="91">
        <v>1970658</v>
      </c>
      <c r="I46" s="89"/>
      <c r="J46" s="75"/>
      <c r="K46" s="66"/>
    </row>
    <row r="47" spans="1:11" s="69" customFormat="1" ht="35.25" customHeight="1">
      <c r="A47" s="80" t="s">
        <v>97</v>
      </c>
      <c r="B47" s="81">
        <v>2019</v>
      </c>
      <c r="C47" s="66"/>
      <c r="D47" s="91">
        <v>2272858</v>
      </c>
      <c r="E47" s="89">
        <v>2272858</v>
      </c>
      <c r="F47" s="92"/>
      <c r="G47" s="92"/>
      <c r="H47" s="91">
        <v>2272858</v>
      </c>
      <c r="I47" s="89"/>
      <c r="J47" s="75"/>
      <c r="K47" s="66"/>
    </row>
    <row r="48" spans="1:11" s="69" customFormat="1" ht="30.75" customHeight="1">
      <c r="A48" s="80" t="s">
        <v>98</v>
      </c>
      <c r="B48" s="81">
        <v>2020</v>
      </c>
      <c r="C48" s="66"/>
      <c r="D48" s="89">
        <v>992340</v>
      </c>
      <c r="E48" s="89">
        <v>992340</v>
      </c>
      <c r="F48" s="92"/>
      <c r="G48" s="92"/>
      <c r="H48" s="91"/>
      <c r="I48" s="89">
        <v>992340</v>
      </c>
      <c r="J48" s="75"/>
      <c r="K48" s="66"/>
    </row>
    <row r="49" spans="1:13" s="69" customFormat="1" ht="31.5">
      <c r="A49" s="80" t="s">
        <v>99</v>
      </c>
      <c r="B49" s="81">
        <v>2020</v>
      </c>
      <c r="C49" s="66"/>
      <c r="D49" s="89">
        <v>2170960</v>
      </c>
      <c r="E49" s="89">
        <v>2170960</v>
      </c>
      <c r="F49" s="92"/>
      <c r="G49" s="92"/>
      <c r="H49" s="91"/>
      <c r="I49" s="89">
        <v>2170960</v>
      </c>
      <c r="J49" s="75"/>
      <c r="K49" s="66"/>
    </row>
    <row r="50" spans="1:13" s="69" customFormat="1" ht="47.25">
      <c r="A50" s="80" t="s">
        <v>100</v>
      </c>
      <c r="B50" s="81">
        <v>2020</v>
      </c>
      <c r="C50" s="66"/>
      <c r="D50" s="89">
        <v>3073300</v>
      </c>
      <c r="E50" s="89">
        <v>3073300</v>
      </c>
      <c r="F50" s="92"/>
      <c r="G50" s="92"/>
      <c r="H50" s="91"/>
      <c r="I50" s="89">
        <v>3073300</v>
      </c>
      <c r="J50" s="75"/>
      <c r="K50" s="66"/>
    </row>
    <row r="51" spans="1:13" s="69" customFormat="1" ht="47.25" customHeight="1">
      <c r="A51" s="106" t="s">
        <v>119</v>
      </c>
      <c r="B51" s="81" t="s">
        <v>118</v>
      </c>
      <c r="C51" s="66"/>
      <c r="D51" s="89">
        <v>288000</v>
      </c>
      <c r="E51" s="108">
        <v>118736.6</v>
      </c>
      <c r="F51" s="92"/>
      <c r="G51" s="92"/>
      <c r="H51" s="107">
        <v>118736.6</v>
      </c>
      <c r="I51" s="89">
        <v>0</v>
      </c>
      <c r="J51" s="75"/>
      <c r="K51" s="66"/>
    </row>
    <row r="52" spans="1:13" s="86" customFormat="1" ht="46.5" customHeight="1">
      <c r="A52" s="83" t="s">
        <v>24</v>
      </c>
      <c r="B52" s="99"/>
      <c r="C52" s="84"/>
      <c r="D52" s="94">
        <f t="shared" ref="D52:I52" si="1">D53</f>
        <v>512000</v>
      </c>
      <c r="E52" s="94">
        <f t="shared" si="1"/>
        <v>255692.9</v>
      </c>
      <c r="F52" s="94">
        <f t="shared" si="1"/>
        <v>0</v>
      </c>
      <c r="G52" s="94">
        <f t="shared" si="1"/>
        <v>0</v>
      </c>
      <c r="H52" s="94">
        <f t="shared" si="1"/>
        <v>255692.9</v>
      </c>
      <c r="I52" s="94">
        <f t="shared" si="1"/>
        <v>0</v>
      </c>
      <c r="J52" s="104" t="e">
        <f>J53+#REF!</f>
        <v>#REF!</v>
      </c>
      <c r="K52" s="94" t="e">
        <f>K53+#REF!</f>
        <v>#REF!</v>
      </c>
      <c r="L52" s="85"/>
      <c r="M52" s="85"/>
    </row>
    <row r="53" spans="1:13" s="69" customFormat="1" ht="37.5" customHeight="1">
      <c r="A53" s="68" t="s">
        <v>112</v>
      </c>
      <c r="B53" s="67"/>
      <c r="C53" s="66"/>
      <c r="D53" s="92">
        <f>SUM(D54:D54)</f>
        <v>512000</v>
      </c>
      <c r="E53" s="92">
        <f>SUM(E54:E54)</f>
        <v>255692.9</v>
      </c>
      <c r="F53" s="92"/>
      <c r="G53" s="92"/>
      <c r="H53" s="92">
        <f>SUM(H54:H54)</f>
        <v>255692.9</v>
      </c>
      <c r="I53" s="92">
        <f>SUM(I54:I54)</f>
        <v>0</v>
      </c>
      <c r="J53" s="75"/>
      <c r="K53" s="66"/>
    </row>
    <row r="54" spans="1:13" s="69" customFormat="1" ht="110.25">
      <c r="A54" s="82" t="s">
        <v>117</v>
      </c>
      <c r="B54" s="65" t="s">
        <v>60</v>
      </c>
      <c r="C54" s="67"/>
      <c r="D54" s="93">
        <v>512000</v>
      </c>
      <c r="E54" s="109">
        <f>H54</f>
        <v>255692.9</v>
      </c>
      <c r="F54" s="95"/>
      <c r="G54" s="95"/>
      <c r="H54" s="109">
        <v>255692.9</v>
      </c>
      <c r="I54" s="95"/>
      <c r="J54" s="75"/>
      <c r="K54" s="66"/>
    </row>
    <row r="55" spans="1:13" s="79" customFormat="1" ht="37.5" customHeight="1">
      <c r="A55" s="96" t="s">
        <v>69</v>
      </c>
      <c r="B55" s="100"/>
      <c r="C55" s="87"/>
      <c r="D55" s="97">
        <f t="shared" ref="D55:I55" si="2">SUM(D12+D52)</f>
        <v>481993368</v>
      </c>
      <c r="E55" s="97">
        <f t="shared" si="2"/>
        <v>362219766.69999999</v>
      </c>
      <c r="F55" s="97">
        <f t="shared" si="2"/>
        <v>0</v>
      </c>
      <c r="G55" s="97">
        <f t="shared" si="2"/>
        <v>0</v>
      </c>
      <c r="H55" s="97">
        <f t="shared" si="2"/>
        <v>152928253.69999999</v>
      </c>
      <c r="I55" s="97">
        <f t="shared" si="2"/>
        <v>128899073</v>
      </c>
      <c r="J55" s="76"/>
      <c r="K55" s="77"/>
      <c r="L55" s="78"/>
      <c r="M55" s="78"/>
    </row>
    <row r="56" spans="1:13">
      <c r="G56" s="102">
        <f>E56-F56</f>
        <v>0</v>
      </c>
    </row>
    <row r="57" spans="1:13" s="105" customFormat="1" ht="42" customHeight="1">
      <c r="A57" s="105" t="s">
        <v>115</v>
      </c>
      <c r="G57" s="105" t="s">
        <v>116</v>
      </c>
      <c r="H57" s="105" t="s">
        <v>116</v>
      </c>
    </row>
    <row r="58" spans="1:13" ht="17.25" hidden="1" customHeight="1">
      <c r="A58" s="130" t="s">
        <v>56</v>
      </c>
      <c r="B58" s="130"/>
      <c r="C58" s="130"/>
      <c r="G58" s="102">
        <f>E58-F58</f>
        <v>0</v>
      </c>
      <c r="H58" s="131" t="s">
        <v>57</v>
      </c>
      <c r="I58" s="131"/>
    </row>
    <row r="59" spans="1:13">
      <c r="D59" s="111">
        <f>D55-D54-D51</f>
        <v>481193368</v>
      </c>
      <c r="E59" s="111">
        <f t="shared" ref="E59:K59" si="3">E55-E54-E51</f>
        <v>361845337.19999999</v>
      </c>
      <c r="F59" s="111">
        <f t="shared" si="3"/>
        <v>0</v>
      </c>
      <c r="G59" s="111">
        <f t="shared" si="3"/>
        <v>0</v>
      </c>
      <c r="H59" s="111">
        <f t="shared" si="3"/>
        <v>152553824.19999999</v>
      </c>
      <c r="I59" s="111">
        <f t="shared" si="3"/>
        <v>128899073</v>
      </c>
      <c r="J59" s="111">
        <f t="shared" si="3"/>
        <v>0</v>
      </c>
      <c r="K59" s="111">
        <f t="shared" si="3"/>
        <v>0</v>
      </c>
    </row>
    <row r="60" spans="1:13">
      <c r="G60" s="102">
        <f>E60-F60</f>
        <v>0</v>
      </c>
    </row>
  </sheetData>
  <mergeCells count="17">
    <mergeCell ref="E1:I1"/>
    <mergeCell ref="E2:I2"/>
    <mergeCell ref="A4:I4"/>
    <mergeCell ref="A5:I5"/>
    <mergeCell ref="A6:I6"/>
    <mergeCell ref="A8:A11"/>
    <mergeCell ref="B8:B11"/>
    <mergeCell ref="C8:C11"/>
    <mergeCell ref="D8:E8"/>
    <mergeCell ref="H8:I10"/>
    <mergeCell ref="A58:C58"/>
    <mergeCell ref="H58:I58"/>
    <mergeCell ref="J8:K8"/>
    <mergeCell ref="D9:D11"/>
    <mergeCell ref="E9:E11"/>
    <mergeCell ref="J9:J11"/>
    <mergeCell ref="K9:K11"/>
  </mergeCells>
  <phoneticPr fontId="9" type="noConversion"/>
  <pageMargins left="0.75" right="0.75" top="1" bottom="1" header="0.5" footer="0.5"/>
  <pageSetup paperSize="9" scale="60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tabSelected="1" view="pageBreakPreview" zoomScale="85" zoomScaleNormal="75" zoomScaleSheetLayoutView="85" workbookViewId="0">
      <pane xSplit="3" ySplit="11" topLeftCell="D24" activePane="bottomRight" state="frozen"/>
      <selection pane="topRight" activeCell="D1" sqref="D1"/>
      <selection pane="bottomLeft" activeCell="A12" sqref="A12"/>
      <selection pane="bottomRight" activeCell="A12" sqref="A12"/>
    </sheetView>
  </sheetViews>
  <sheetFormatPr defaultRowHeight="15.75"/>
  <cols>
    <col min="1" max="1" width="49.140625" style="72" customWidth="1"/>
    <col min="2" max="2" width="13.140625" style="72" customWidth="1"/>
    <col min="3" max="3" width="9.28515625" style="72" hidden="1" customWidth="1"/>
    <col min="4" max="4" width="13.5703125" style="72" customWidth="1"/>
    <col min="5" max="5" width="15.28515625" style="72" customWidth="1"/>
    <col min="6" max="7" width="11.140625" style="64" hidden="1" customWidth="1"/>
    <col min="8" max="8" width="13.28515625" style="64" customWidth="1"/>
    <col min="9" max="9" width="14.5703125" style="64" customWidth="1"/>
    <col min="10" max="10" width="14.85546875" style="72" hidden="1" customWidth="1"/>
    <col min="11" max="11" width="16.28515625" style="72" hidden="1" customWidth="1"/>
    <col min="12" max="12" width="29" style="72" customWidth="1"/>
    <col min="13" max="16384" width="9.140625" style="72"/>
  </cols>
  <sheetData>
    <row r="1" spans="1:12" s="73" customFormat="1" ht="18.75">
      <c r="D1" s="101"/>
      <c r="E1" s="137" t="s">
        <v>55</v>
      </c>
      <c r="F1" s="137"/>
      <c r="G1" s="137"/>
      <c r="H1" s="137"/>
      <c r="I1" s="137"/>
    </row>
    <row r="2" spans="1:12" s="73" customFormat="1" ht="90" customHeight="1">
      <c r="D2" s="101"/>
      <c r="E2" s="137" t="s">
        <v>133</v>
      </c>
      <c r="F2" s="137"/>
      <c r="G2" s="137"/>
      <c r="H2" s="137"/>
      <c r="I2" s="137"/>
    </row>
    <row r="3" spans="1:12" ht="14.25" customHeight="1"/>
    <row r="4" spans="1:12" s="64" customFormat="1" ht="15" customHeight="1">
      <c r="A4" s="138" t="s">
        <v>6</v>
      </c>
      <c r="B4" s="138"/>
      <c r="C4" s="138"/>
      <c r="D4" s="138"/>
      <c r="E4" s="138"/>
      <c r="F4" s="138"/>
      <c r="G4" s="138"/>
      <c r="H4" s="138"/>
      <c r="I4" s="138"/>
      <c r="J4" s="74"/>
      <c r="K4" s="74"/>
    </row>
    <row r="5" spans="1:12" s="64" customFormat="1" ht="17.25" customHeight="1">
      <c r="A5" s="138" t="s">
        <v>105</v>
      </c>
      <c r="B5" s="138"/>
      <c r="C5" s="138"/>
      <c r="D5" s="138"/>
      <c r="E5" s="138"/>
      <c r="F5" s="138"/>
      <c r="G5" s="138"/>
      <c r="H5" s="138"/>
      <c r="I5" s="138"/>
      <c r="J5" s="74"/>
      <c r="K5" s="74"/>
    </row>
    <row r="6" spans="1:12" s="64" customFormat="1" ht="16.5" customHeight="1">
      <c r="A6" s="138" t="s">
        <v>72</v>
      </c>
      <c r="B6" s="138"/>
      <c r="C6" s="138"/>
      <c r="D6" s="138"/>
      <c r="E6" s="138"/>
      <c r="F6" s="138"/>
      <c r="G6" s="138"/>
      <c r="H6" s="138"/>
      <c r="I6" s="138"/>
      <c r="J6" s="74"/>
      <c r="K6" s="74"/>
    </row>
    <row r="7" spans="1:12" s="64" customFormat="1"/>
    <row r="8" spans="1:12" s="64" customFormat="1" ht="31.5" customHeight="1">
      <c r="A8" s="133" t="s">
        <v>67</v>
      </c>
      <c r="B8" s="133" t="s">
        <v>127</v>
      </c>
      <c r="C8" s="133" t="s">
        <v>7</v>
      </c>
      <c r="D8" s="133" t="s">
        <v>70</v>
      </c>
      <c r="E8" s="133"/>
      <c r="F8" s="65"/>
      <c r="G8" s="65"/>
      <c r="H8" s="133" t="s">
        <v>128</v>
      </c>
      <c r="I8" s="133"/>
      <c r="J8" s="132" t="s">
        <v>3</v>
      </c>
      <c r="K8" s="133"/>
    </row>
    <row r="9" spans="1:12" s="64" customFormat="1">
      <c r="A9" s="133"/>
      <c r="B9" s="133"/>
      <c r="C9" s="133"/>
      <c r="D9" s="133" t="s">
        <v>4</v>
      </c>
      <c r="E9" s="133" t="s">
        <v>107</v>
      </c>
      <c r="F9" s="65"/>
      <c r="G9" s="65"/>
      <c r="H9" s="133"/>
      <c r="I9" s="133"/>
      <c r="J9" s="132" t="s">
        <v>11</v>
      </c>
      <c r="K9" s="133" t="s">
        <v>12</v>
      </c>
    </row>
    <row r="10" spans="1:12" s="64" customFormat="1">
      <c r="A10" s="133"/>
      <c r="B10" s="133"/>
      <c r="C10" s="133"/>
      <c r="D10" s="133"/>
      <c r="E10" s="133"/>
      <c r="F10" s="65"/>
      <c r="G10" s="65"/>
      <c r="H10" s="133"/>
      <c r="I10" s="133"/>
      <c r="J10" s="132"/>
      <c r="K10" s="133"/>
    </row>
    <row r="11" spans="1:12" s="64" customFormat="1" ht="24" customHeight="1">
      <c r="A11" s="133"/>
      <c r="B11" s="133"/>
      <c r="C11" s="133"/>
      <c r="D11" s="133"/>
      <c r="E11" s="133"/>
      <c r="F11" s="65">
        <v>2017</v>
      </c>
      <c r="G11" s="65" t="s">
        <v>65</v>
      </c>
      <c r="H11" s="65" t="s">
        <v>68</v>
      </c>
      <c r="I11" s="65" t="s">
        <v>106</v>
      </c>
      <c r="J11" s="132"/>
      <c r="K11" s="133"/>
    </row>
    <row r="12" spans="1:12" s="88" customFormat="1" ht="56.25">
      <c r="A12" s="83" t="s">
        <v>17</v>
      </c>
      <c r="B12" s="98"/>
      <c r="C12" s="84"/>
      <c r="D12" s="112">
        <f t="shared" ref="D12:I12" si="0">SUM(D13:D51)</f>
        <v>769193.36800000002</v>
      </c>
      <c r="E12" s="112">
        <f t="shared" si="0"/>
        <v>542638.72820000001</v>
      </c>
      <c r="F12" s="112">
        <f t="shared" si="0"/>
        <v>0</v>
      </c>
      <c r="G12" s="112">
        <f t="shared" si="0"/>
        <v>0</v>
      </c>
      <c r="H12" s="112">
        <f t="shared" si="0"/>
        <v>271290.42420000001</v>
      </c>
      <c r="I12" s="112">
        <f t="shared" si="0"/>
        <v>128899.073</v>
      </c>
      <c r="J12" s="104">
        <f>SUM(J15:J51)</f>
        <v>0</v>
      </c>
      <c r="K12" s="94">
        <f>SUM(K15:K51)</f>
        <v>0</v>
      </c>
      <c r="L12" s="121"/>
    </row>
    <row r="13" spans="1:12" s="88" customFormat="1" ht="78.75">
      <c r="A13" s="106" t="s">
        <v>121</v>
      </c>
      <c r="B13" s="81" t="s">
        <v>118</v>
      </c>
      <c r="C13" s="66"/>
      <c r="D13" s="108">
        <v>288000</v>
      </c>
      <c r="E13" s="108">
        <v>118736.6</v>
      </c>
      <c r="F13" s="113"/>
      <c r="G13" s="113"/>
      <c r="H13" s="107">
        <v>118736.6</v>
      </c>
      <c r="I13" s="108">
        <v>0</v>
      </c>
      <c r="J13" s="118"/>
      <c r="K13" s="97"/>
      <c r="L13" s="121"/>
    </row>
    <row r="14" spans="1:12" s="69" customFormat="1">
      <c r="A14" s="71" t="s">
        <v>122</v>
      </c>
      <c r="B14" s="81"/>
      <c r="C14" s="66"/>
      <c r="D14" s="89"/>
      <c r="E14" s="89"/>
      <c r="F14" s="92"/>
      <c r="G14" s="92"/>
      <c r="H14" s="90"/>
      <c r="I14" s="90"/>
      <c r="J14" s="75"/>
      <c r="K14" s="66"/>
      <c r="L14" s="121"/>
    </row>
    <row r="15" spans="1:12" s="69" customFormat="1" ht="31.5">
      <c r="A15" s="70" t="s">
        <v>109</v>
      </c>
      <c r="B15" s="81" t="s">
        <v>58</v>
      </c>
      <c r="C15" s="66"/>
      <c r="D15" s="108">
        <v>20000</v>
      </c>
      <c r="E15" s="108">
        <v>14600</v>
      </c>
      <c r="F15" s="113"/>
      <c r="G15" s="113"/>
      <c r="H15" s="107">
        <v>7300</v>
      </c>
      <c r="I15" s="108">
        <v>7300</v>
      </c>
      <c r="J15" s="75"/>
      <c r="K15" s="66"/>
      <c r="L15" s="121"/>
    </row>
    <row r="16" spans="1:12" s="69" customFormat="1">
      <c r="A16" s="71" t="s">
        <v>123</v>
      </c>
      <c r="B16" s="81"/>
      <c r="C16" s="66"/>
      <c r="D16" s="108"/>
      <c r="E16" s="108"/>
      <c r="F16" s="113"/>
      <c r="G16" s="113"/>
      <c r="H16" s="108"/>
      <c r="I16" s="108"/>
      <c r="J16" s="75"/>
      <c r="K16" s="66"/>
      <c r="L16" s="121"/>
    </row>
    <row r="17" spans="1:12" s="69" customFormat="1" ht="31.5">
      <c r="A17" s="70" t="s">
        <v>75</v>
      </c>
      <c r="B17" s="81" t="s">
        <v>62</v>
      </c>
      <c r="C17" s="66"/>
      <c r="D17" s="108">
        <v>11000</v>
      </c>
      <c r="E17" s="108">
        <v>10900</v>
      </c>
      <c r="F17" s="113"/>
      <c r="G17" s="113"/>
      <c r="H17" s="107">
        <v>8000</v>
      </c>
      <c r="I17" s="108">
        <v>2900</v>
      </c>
      <c r="J17" s="75"/>
      <c r="K17" s="66"/>
      <c r="L17" s="121"/>
    </row>
    <row r="18" spans="1:12" s="69" customFormat="1" ht="31.5">
      <c r="A18" s="70" t="s">
        <v>61</v>
      </c>
      <c r="B18" s="81" t="s">
        <v>101</v>
      </c>
      <c r="C18" s="66"/>
      <c r="D18" s="108">
        <v>20500</v>
      </c>
      <c r="E18" s="108">
        <v>19900</v>
      </c>
      <c r="F18" s="113"/>
      <c r="G18" s="113"/>
      <c r="H18" s="107">
        <v>10000</v>
      </c>
      <c r="I18" s="107">
        <v>9900</v>
      </c>
      <c r="J18" s="75"/>
      <c r="K18" s="66"/>
      <c r="L18" s="121"/>
    </row>
    <row r="19" spans="1:12" s="69" customFormat="1" ht="47.25">
      <c r="A19" s="70" t="s">
        <v>76</v>
      </c>
      <c r="B19" s="81" t="s">
        <v>102</v>
      </c>
      <c r="C19" s="66"/>
      <c r="D19" s="108">
        <v>5360</v>
      </c>
      <c r="E19" s="108">
        <v>5200</v>
      </c>
      <c r="F19" s="113"/>
      <c r="G19" s="113"/>
      <c r="H19" s="107">
        <v>5200</v>
      </c>
      <c r="I19" s="108">
        <v>0</v>
      </c>
      <c r="J19" s="75"/>
      <c r="K19" s="66"/>
      <c r="L19" s="121"/>
    </row>
    <row r="20" spans="1:12" s="69" customFormat="1" ht="47.25">
      <c r="A20" s="70" t="s">
        <v>77</v>
      </c>
      <c r="B20" s="81" t="s">
        <v>102</v>
      </c>
      <c r="C20" s="66"/>
      <c r="D20" s="108">
        <v>4200</v>
      </c>
      <c r="E20" s="108">
        <v>4000</v>
      </c>
      <c r="F20" s="113"/>
      <c r="G20" s="113"/>
      <c r="H20" s="107">
        <v>4000</v>
      </c>
      <c r="I20" s="108">
        <v>0</v>
      </c>
      <c r="J20" s="75"/>
      <c r="K20" s="66"/>
      <c r="L20" s="121"/>
    </row>
    <row r="21" spans="1:12" s="69" customFormat="1" ht="31.5">
      <c r="A21" s="70" t="s">
        <v>78</v>
      </c>
      <c r="B21" s="81" t="s">
        <v>102</v>
      </c>
      <c r="C21" s="66"/>
      <c r="D21" s="108">
        <v>2300</v>
      </c>
      <c r="E21" s="108">
        <v>2000</v>
      </c>
      <c r="F21" s="113"/>
      <c r="G21" s="113"/>
      <c r="H21" s="107">
        <v>2000</v>
      </c>
      <c r="I21" s="108">
        <v>0</v>
      </c>
      <c r="J21" s="75"/>
      <c r="K21" s="66"/>
      <c r="L21" s="121"/>
    </row>
    <row r="22" spans="1:12" s="69" customFormat="1" ht="47.25">
      <c r="A22" s="70" t="s">
        <v>79</v>
      </c>
      <c r="B22" s="81" t="s">
        <v>62</v>
      </c>
      <c r="C22" s="66"/>
      <c r="D22" s="108">
        <v>12250</v>
      </c>
      <c r="E22" s="108">
        <v>12000</v>
      </c>
      <c r="F22" s="113"/>
      <c r="G22" s="113"/>
      <c r="H22" s="107">
        <v>6000</v>
      </c>
      <c r="I22" s="108">
        <v>6000</v>
      </c>
      <c r="J22" s="75"/>
      <c r="K22" s="66"/>
      <c r="L22" s="121"/>
    </row>
    <row r="23" spans="1:12" s="69" customFormat="1" ht="47.25">
      <c r="A23" s="70" t="s">
        <v>80</v>
      </c>
      <c r="B23" s="81" t="s">
        <v>102</v>
      </c>
      <c r="C23" s="66"/>
      <c r="D23" s="108">
        <v>5300</v>
      </c>
      <c r="E23" s="108">
        <v>5000</v>
      </c>
      <c r="F23" s="113"/>
      <c r="G23" s="113"/>
      <c r="H23" s="107">
        <v>5000</v>
      </c>
      <c r="I23" s="108">
        <v>0</v>
      </c>
      <c r="J23" s="75"/>
      <c r="K23" s="66"/>
      <c r="L23" s="121"/>
    </row>
    <row r="24" spans="1:12" s="69" customFormat="1" ht="31.5">
      <c r="A24" s="70" t="s">
        <v>81</v>
      </c>
      <c r="B24" s="81" t="s">
        <v>102</v>
      </c>
      <c r="C24" s="66"/>
      <c r="D24" s="108">
        <v>5300</v>
      </c>
      <c r="E24" s="108">
        <v>5000</v>
      </c>
      <c r="F24" s="113"/>
      <c r="G24" s="113"/>
      <c r="H24" s="107">
        <v>5000</v>
      </c>
      <c r="I24" s="108">
        <v>0</v>
      </c>
      <c r="J24" s="75"/>
      <c r="K24" s="66"/>
      <c r="L24" s="121"/>
    </row>
    <row r="25" spans="1:12" s="69" customFormat="1" ht="31.5">
      <c r="A25" s="70" t="s">
        <v>82</v>
      </c>
      <c r="B25" s="81" t="s">
        <v>60</v>
      </c>
      <c r="C25" s="66"/>
      <c r="D25" s="108">
        <v>8582.4</v>
      </c>
      <c r="E25" s="108">
        <v>6432.4</v>
      </c>
      <c r="F25" s="113"/>
      <c r="G25" s="113"/>
      <c r="H25" s="107">
        <v>6432.4</v>
      </c>
      <c r="I25" s="108">
        <v>0</v>
      </c>
      <c r="J25" s="75"/>
      <c r="K25" s="66"/>
      <c r="L25" s="121"/>
    </row>
    <row r="26" spans="1:12" s="69" customFormat="1" ht="31.5">
      <c r="A26" s="70" t="s">
        <v>83</v>
      </c>
      <c r="B26" s="81" t="s">
        <v>101</v>
      </c>
      <c r="C26" s="66"/>
      <c r="D26" s="108">
        <v>25000</v>
      </c>
      <c r="E26" s="108">
        <v>25000</v>
      </c>
      <c r="F26" s="113"/>
      <c r="G26" s="113"/>
      <c r="H26" s="107">
        <v>200</v>
      </c>
      <c r="I26" s="108">
        <v>10000</v>
      </c>
      <c r="J26" s="75"/>
      <c r="K26" s="66"/>
      <c r="L26" s="121"/>
    </row>
    <row r="27" spans="1:12" s="69" customFormat="1">
      <c r="A27" s="70" t="s">
        <v>84</v>
      </c>
      <c r="B27" s="81" t="s">
        <v>103</v>
      </c>
      <c r="C27" s="66"/>
      <c r="D27" s="108">
        <v>6500</v>
      </c>
      <c r="E27" s="108">
        <v>6500</v>
      </c>
      <c r="F27" s="113"/>
      <c r="G27" s="113"/>
      <c r="H27" s="107">
        <v>250</v>
      </c>
      <c r="I27" s="108">
        <v>6250</v>
      </c>
      <c r="J27" s="75"/>
      <c r="K27" s="66"/>
      <c r="L27" s="121"/>
    </row>
    <row r="28" spans="1:12" s="69" customFormat="1" ht="31.5">
      <c r="A28" s="70" t="s">
        <v>85</v>
      </c>
      <c r="B28" s="81" t="s">
        <v>102</v>
      </c>
      <c r="C28" s="66"/>
      <c r="D28" s="108">
        <v>6550</v>
      </c>
      <c r="E28" s="108">
        <v>6200</v>
      </c>
      <c r="F28" s="113"/>
      <c r="G28" s="113"/>
      <c r="H28" s="107">
        <v>6200</v>
      </c>
      <c r="I28" s="108">
        <v>0</v>
      </c>
      <c r="J28" s="75"/>
      <c r="K28" s="66"/>
      <c r="L28" s="121"/>
    </row>
    <row r="29" spans="1:12" s="69" customFormat="1" ht="31.5">
      <c r="A29" s="70" t="s">
        <v>86</v>
      </c>
      <c r="B29" s="81" t="s">
        <v>103</v>
      </c>
      <c r="C29" s="66"/>
      <c r="D29" s="108">
        <v>25000</v>
      </c>
      <c r="E29" s="108">
        <v>25000</v>
      </c>
      <c r="F29" s="113"/>
      <c r="G29" s="113"/>
      <c r="H29" s="108">
        <v>10000</v>
      </c>
      <c r="I29" s="108">
        <v>15000</v>
      </c>
      <c r="J29" s="75"/>
      <c r="K29" s="66"/>
      <c r="L29" s="121"/>
    </row>
    <row r="30" spans="1:12" s="69" customFormat="1">
      <c r="A30" s="71" t="s">
        <v>124</v>
      </c>
      <c r="B30" s="81"/>
      <c r="C30" s="66"/>
      <c r="D30" s="108"/>
      <c r="E30" s="108"/>
      <c r="F30" s="113"/>
      <c r="G30" s="113"/>
      <c r="H30" s="107"/>
      <c r="I30" s="108"/>
      <c r="J30" s="75"/>
      <c r="K30" s="66"/>
      <c r="L30" s="121"/>
    </row>
    <row r="31" spans="1:12" s="69" customFormat="1" ht="47.25">
      <c r="A31" s="70" t="s">
        <v>88</v>
      </c>
      <c r="B31" s="81" t="s">
        <v>40</v>
      </c>
      <c r="C31" s="66"/>
      <c r="D31" s="108">
        <v>47032.584000000003</v>
      </c>
      <c r="E31" s="108">
        <v>18000</v>
      </c>
      <c r="F31" s="113"/>
      <c r="G31" s="113"/>
      <c r="H31" s="107">
        <v>8000</v>
      </c>
      <c r="I31" s="108">
        <v>10000</v>
      </c>
      <c r="J31" s="75"/>
      <c r="K31" s="66"/>
      <c r="L31" s="121"/>
    </row>
    <row r="32" spans="1:12" s="69" customFormat="1" ht="31.5">
      <c r="A32" s="70" t="s">
        <v>89</v>
      </c>
      <c r="B32" s="81" t="s">
        <v>60</v>
      </c>
      <c r="C32" s="66"/>
      <c r="D32" s="108">
        <v>6384</v>
      </c>
      <c r="E32" s="108">
        <v>3162</v>
      </c>
      <c r="F32" s="113"/>
      <c r="G32" s="113"/>
      <c r="H32" s="107">
        <v>3162</v>
      </c>
      <c r="I32" s="108">
        <v>0</v>
      </c>
      <c r="J32" s="75"/>
      <c r="K32" s="66"/>
      <c r="L32" s="121"/>
    </row>
    <row r="33" spans="1:12" s="69" customFormat="1" ht="47.25">
      <c r="A33" s="70" t="s">
        <v>90</v>
      </c>
      <c r="B33" s="81" t="s">
        <v>104</v>
      </c>
      <c r="C33" s="66"/>
      <c r="D33" s="108">
        <v>110787.804</v>
      </c>
      <c r="E33" s="108">
        <v>109787.804</v>
      </c>
      <c r="F33" s="113"/>
      <c r="G33" s="113"/>
      <c r="H33" s="107">
        <v>10000</v>
      </c>
      <c r="I33" s="108">
        <v>10000</v>
      </c>
      <c r="J33" s="75"/>
      <c r="K33" s="66"/>
      <c r="L33" s="121"/>
    </row>
    <row r="34" spans="1:12" s="69" customFormat="1" ht="47.25">
      <c r="A34" s="70" t="s">
        <v>59</v>
      </c>
      <c r="B34" s="81" t="s">
        <v>62</v>
      </c>
      <c r="C34" s="66"/>
      <c r="D34" s="108">
        <v>5933.45</v>
      </c>
      <c r="E34" s="108">
        <v>2912.924</v>
      </c>
      <c r="F34" s="113"/>
      <c r="G34" s="113"/>
      <c r="H34" s="107">
        <v>2912.924</v>
      </c>
      <c r="I34" s="108">
        <v>0</v>
      </c>
      <c r="J34" s="75"/>
      <c r="K34" s="66"/>
      <c r="L34" s="121"/>
    </row>
    <row r="35" spans="1:12" s="69" customFormat="1" ht="47.25">
      <c r="A35" s="80" t="s">
        <v>91</v>
      </c>
      <c r="B35" s="81" t="s">
        <v>60</v>
      </c>
      <c r="C35" s="66"/>
      <c r="D35" s="108">
        <v>6200</v>
      </c>
      <c r="E35" s="108">
        <v>3051.6219999999998</v>
      </c>
      <c r="F35" s="113"/>
      <c r="G35" s="113"/>
      <c r="H35" s="107">
        <v>3051.6219999999998</v>
      </c>
      <c r="I35" s="108">
        <v>0</v>
      </c>
      <c r="J35" s="75"/>
      <c r="K35" s="66"/>
      <c r="L35" s="121"/>
    </row>
    <row r="36" spans="1:12" s="69" customFormat="1" ht="47.25">
      <c r="A36" s="80" t="s">
        <v>92</v>
      </c>
      <c r="B36" s="81" t="s">
        <v>58</v>
      </c>
      <c r="C36" s="66"/>
      <c r="D36" s="108">
        <v>8300</v>
      </c>
      <c r="E36" s="108">
        <v>4501.3621999999996</v>
      </c>
      <c r="F36" s="113"/>
      <c r="G36" s="113"/>
      <c r="H36" s="108">
        <v>4501.3621999999996</v>
      </c>
      <c r="I36" s="108">
        <v>0</v>
      </c>
      <c r="J36" s="75"/>
      <c r="K36" s="66"/>
      <c r="L36" s="121"/>
    </row>
    <row r="37" spans="1:12" s="69" customFormat="1">
      <c r="A37" s="71" t="s">
        <v>126</v>
      </c>
      <c r="B37" s="81"/>
      <c r="C37" s="66"/>
      <c r="D37" s="108"/>
      <c r="E37" s="108"/>
      <c r="F37" s="113"/>
      <c r="G37" s="113"/>
      <c r="H37" s="107"/>
      <c r="I37" s="108"/>
      <c r="J37" s="75"/>
      <c r="K37" s="66"/>
      <c r="L37" s="121"/>
    </row>
    <row r="38" spans="1:12" s="69" customFormat="1" ht="31.5">
      <c r="A38" s="70" t="s">
        <v>93</v>
      </c>
      <c r="B38" s="81">
        <v>2019</v>
      </c>
      <c r="C38" s="66"/>
      <c r="D38" s="108">
        <v>5000</v>
      </c>
      <c r="E38" s="108">
        <v>5000</v>
      </c>
      <c r="F38" s="113"/>
      <c r="G38" s="113"/>
      <c r="H38" s="107">
        <v>5000</v>
      </c>
      <c r="I38" s="108">
        <v>0</v>
      </c>
      <c r="J38" s="75"/>
      <c r="K38" s="66"/>
      <c r="L38" s="121"/>
    </row>
    <row r="39" spans="1:12" s="69" customFormat="1" ht="31.5">
      <c r="A39" s="80" t="s">
        <v>94</v>
      </c>
      <c r="B39" s="81">
        <v>2019</v>
      </c>
      <c r="C39" s="66"/>
      <c r="D39" s="108">
        <v>1000</v>
      </c>
      <c r="E39" s="108">
        <v>1000</v>
      </c>
      <c r="F39" s="113"/>
      <c r="G39" s="113"/>
      <c r="H39" s="107">
        <v>1000</v>
      </c>
      <c r="I39" s="108"/>
      <c r="J39" s="75"/>
      <c r="K39" s="66"/>
      <c r="L39" s="121"/>
    </row>
    <row r="40" spans="1:12" s="69" customFormat="1" ht="31.5">
      <c r="A40" s="80" t="s">
        <v>66</v>
      </c>
      <c r="B40" s="81" t="s">
        <v>62</v>
      </c>
      <c r="C40" s="66"/>
      <c r="D40" s="108">
        <v>20700</v>
      </c>
      <c r="E40" s="108">
        <v>20000</v>
      </c>
      <c r="F40" s="113"/>
      <c r="G40" s="113"/>
      <c r="H40" s="107">
        <v>10000</v>
      </c>
      <c r="I40" s="108">
        <v>10000</v>
      </c>
      <c r="J40" s="75"/>
      <c r="K40" s="66"/>
      <c r="L40" s="121"/>
    </row>
    <row r="41" spans="1:12" s="69" customFormat="1" ht="45.75" customHeight="1">
      <c r="A41" s="103" t="s">
        <v>108</v>
      </c>
      <c r="B41" s="81">
        <v>2019</v>
      </c>
      <c r="C41" s="66"/>
      <c r="D41" s="108">
        <v>2900</v>
      </c>
      <c r="E41" s="108">
        <v>2800</v>
      </c>
      <c r="F41" s="113"/>
      <c r="G41" s="113"/>
      <c r="H41" s="107">
        <v>2800</v>
      </c>
      <c r="I41" s="108"/>
      <c r="J41" s="75"/>
      <c r="K41" s="66"/>
      <c r="L41" s="121"/>
    </row>
    <row r="42" spans="1:12" s="69" customFormat="1" ht="47.25">
      <c r="A42" s="80" t="s">
        <v>113</v>
      </c>
      <c r="B42" s="81" t="s">
        <v>62</v>
      </c>
      <c r="C42" s="66"/>
      <c r="D42" s="108">
        <v>30000</v>
      </c>
      <c r="E42" s="108">
        <v>29500</v>
      </c>
      <c r="F42" s="113"/>
      <c r="G42" s="113"/>
      <c r="H42" s="107">
        <v>10000</v>
      </c>
      <c r="I42" s="108">
        <v>19500</v>
      </c>
      <c r="J42" s="75"/>
      <c r="K42" s="66"/>
      <c r="L42" s="121"/>
    </row>
    <row r="43" spans="1:12" s="69" customFormat="1">
      <c r="A43" s="71" t="s">
        <v>125</v>
      </c>
      <c r="B43" s="81"/>
      <c r="C43" s="66"/>
      <c r="D43" s="108"/>
      <c r="E43" s="108"/>
      <c r="F43" s="113"/>
      <c r="G43" s="113"/>
      <c r="H43" s="107"/>
      <c r="I43" s="108"/>
      <c r="J43" s="75"/>
      <c r="K43" s="66"/>
    </row>
    <row r="44" spans="1:12" s="69" customFormat="1" ht="31.5">
      <c r="A44" s="70" t="s">
        <v>33</v>
      </c>
      <c r="B44" s="81" t="s">
        <v>63</v>
      </c>
      <c r="C44" s="66"/>
      <c r="D44" s="108">
        <v>51469.631999999998</v>
      </c>
      <c r="E44" s="108">
        <v>48861.4</v>
      </c>
      <c r="F44" s="113"/>
      <c r="G44" s="113"/>
      <c r="H44" s="107">
        <v>5000</v>
      </c>
      <c r="I44" s="108">
        <v>10000</v>
      </c>
      <c r="J44" s="75"/>
      <c r="K44" s="66"/>
      <c r="L44" s="121"/>
    </row>
    <row r="45" spans="1:12" s="69" customFormat="1" ht="69" customHeight="1">
      <c r="A45" s="70" t="s">
        <v>64</v>
      </c>
      <c r="B45" s="81" t="s">
        <v>132</v>
      </c>
      <c r="C45" s="66"/>
      <c r="D45" s="108">
        <v>14863.382</v>
      </c>
      <c r="E45" s="108">
        <v>14812.5</v>
      </c>
      <c r="F45" s="113"/>
      <c r="G45" s="113"/>
      <c r="H45" s="107">
        <v>5000</v>
      </c>
      <c r="I45" s="108">
        <v>5812.473</v>
      </c>
      <c r="J45" s="75"/>
      <c r="K45" s="66"/>
      <c r="L45" s="121"/>
    </row>
    <row r="46" spans="1:12" s="69" customFormat="1" ht="31.5">
      <c r="A46" s="80" t="s">
        <v>95</v>
      </c>
      <c r="B46" s="81">
        <v>2019</v>
      </c>
      <c r="C46" s="66"/>
      <c r="D46" s="107">
        <v>2300</v>
      </c>
      <c r="E46" s="108">
        <v>2300</v>
      </c>
      <c r="F46" s="113"/>
      <c r="G46" s="113"/>
      <c r="H46" s="107">
        <v>2300</v>
      </c>
      <c r="I46" s="108"/>
      <c r="J46" s="75"/>
      <c r="K46" s="66"/>
      <c r="L46" s="121"/>
    </row>
    <row r="47" spans="1:12" s="69" customFormat="1" ht="47.25">
      <c r="A47" s="80" t="s">
        <v>129</v>
      </c>
      <c r="B47" s="81">
        <v>2019</v>
      </c>
      <c r="C47" s="66"/>
      <c r="D47" s="107">
        <v>1970.6579999999999</v>
      </c>
      <c r="E47" s="108">
        <v>1970.6579999999999</v>
      </c>
      <c r="F47" s="113"/>
      <c r="G47" s="113"/>
      <c r="H47" s="107">
        <v>1970.6579999999999</v>
      </c>
      <c r="I47" s="108"/>
      <c r="J47" s="75"/>
      <c r="K47" s="66"/>
      <c r="L47" s="121"/>
    </row>
    <row r="48" spans="1:12" s="69" customFormat="1" ht="35.25" customHeight="1">
      <c r="A48" s="80" t="s">
        <v>97</v>
      </c>
      <c r="B48" s="81">
        <v>2019</v>
      </c>
      <c r="C48" s="66"/>
      <c r="D48" s="107">
        <v>2272.8580000000002</v>
      </c>
      <c r="E48" s="108">
        <v>2272.8580000000002</v>
      </c>
      <c r="F48" s="113"/>
      <c r="G48" s="113"/>
      <c r="H48" s="107">
        <v>2272.8580000000002</v>
      </c>
      <c r="I48" s="108"/>
      <c r="J48" s="75"/>
      <c r="K48" s="66"/>
      <c r="L48" s="121"/>
    </row>
    <row r="49" spans="1:13" s="69" customFormat="1" ht="30.75" customHeight="1">
      <c r="A49" s="80" t="s">
        <v>98</v>
      </c>
      <c r="B49" s="81">
        <v>2020</v>
      </c>
      <c r="C49" s="66"/>
      <c r="D49" s="108">
        <v>992.34</v>
      </c>
      <c r="E49" s="108">
        <v>992.34</v>
      </c>
      <c r="F49" s="113"/>
      <c r="G49" s="113"/>
      <c r="H49" s="107"/>
      <c r="I49" s="108">
        <v>992.34</v>
      </c>
      <c r="J49" s="75"/>
      <c r="K49" s="66"/>
      <c r="L49" s="121"/>
    </row>
    <row r="50" spans="1:13" s="69" customFormat="1" ht="31.5">
      <c r="A50" s="80" t="s">
        <v>99</v>
      </c>
      <c r="B50" s="81">
        <v>2020</v>
      </c>
      <c r="C50" s="66"/>
      <c r="D50" s="108">
        <v>2170.96</v>
      </c>
      <c r="E50" s="108">
        <v>2170.96</v>
      </c>
      <c r="F50" s="113"/>
      <c r="G50" s="113"/>
      <c r="H50" s="107"/>
      <c r="I50" s="108">
        <v>2170.96</v>
      </c>
      <c r="J50" s="75"/>
      <c r="K50" s="66"/>
      <c r="L50" s="121"/>
    </row>
    <row r="51" spans="1:13" s="69" customFormat="1" ht="32.25" customHeight="1">
      <c r="A51" s="80" t="s">
        <v>100</v>
      </c>
      <c r="B51" s="81">
        <v>2020</v>
      </c>
      <c r="C51" s="66"/>
      <c r="D51" s="108">
        <v>3073.3</v>
      </c>
      <c r="E51" s="108">
        <v>3073.3</v>
      </c>
      <c r="F51" s="113"/>
      <c r="G51" s="113"/>
      <c r="H51" s="107"/>
      <c r="I51" s="108">
        <v>3073.3</v>
      </c>
      <c r="J51" s="75"/>
      <c r="K51" s="66"/>
      <c r="L51" s="121"/>
    </row>
    <row r="52" spans="1:13" s="86" customFormat="1" ht="46.5" customHeight="1">
      <c r="A52" s="83" t="s">
        <v>24</v>
      </c>
      <c r="B52" s="99"/>
      <c r="C52" s="84"/>
      <c r="D52" s="112">
        <f t="shared" ref="D52:I52" si="1">D53</f>
        <v>512000</v>
      </c>
      <c r="E52" s="112">
        <f>E53</f>
        <v>255692.9</v>
      </c>
      <c r="F52" s="112">
        <f t="shared" si="1"/>
        <v>0</v>
      </c>
      <c r="G52" s="112">
        <f t="shared" si="1"/>
        <v>0</v>
      </c>
      <c r="H52" s="112">
        <f t="shared" si="1"/>
        <v>255692.9</v>
      </c>
      <c r="I52" s="112">
        <f t="shared" si="1"/>
        <v>0</v>
      </c>
      <c r="J52" s="104" t="e">
        <f>J53+#REF!</f>
        <v>#REF!</v>
      </c>
      <c r="K52" s="94" t="e">
        <f>K53+#REF!</f>
        <v>#REF!</v>
      </c>
      <c r="L52" s="121"/>
      <c r="M52" s="85"/>
    </row>
    <row r="53" spans="1:13" s="69" customFormat="1" ht="37.5" customHeight="1">
      <c r="A53" s="68" t="s">
        <v>112</v>
      </c>
      <c r="B53" s="67"/>
      <c r="C53" s="66"/>
      <c r="D53" s="113">
        <f>SUM(D54:D54)</f>
        <v>512000</v>
      </c>
      <c r="E53" s="113">
        <f>SUM(E54:E54)</f>
        <v>255692.9</v>
      </c>
      <c r="F53" s="113"/>
      <c r="G53" s="113"/>
      <c r="H53" s="113">
        <f>SUM(H54:H54)</f>
        <v>255692.9</v>
      </c>
      <c r="I53" s="113">
        <f>SUM(I54:I54)</f>
        <v>0</v>
      </c>
      <c r="J53" s="75"/>
      <c r="K53" s="66"/>
      <c r="L53" s="121"/>
    </row>
    <row r="54" spans="1:13" s="69" customFormat="1" ht="94.5">
      <c r="A54" s="82" t="s">
        <v>120</v>
      </c>
      <c r="B54" s="65" t="s">
        <v>60</v>
      </c>
      <c r="C54" s="67"/>
      <c r="D54" s="109">
        <v>512000</v>
      </c>
      <c r="E54" s="109">
        <f>H54</f>
        <v>255692.9</v>
      </c>
      <c r="F54" s="115"/>
      <c r="G54" s="115"/>
      <c r="H54" s="109">
        <v>255692.9</v>
      </c>
      <c r="I54" s="115"/>
      <c r="J54" s="75"/>
      <c r="K54" s="66"/>
      <c r="L54" s="121"/>
    </row>
    <row r="55" spans="1:13" s="79" customFormat="1" ht="37.5" customHeight="1">
      <c r="A55" s="96" t="s">
        <v>69</v>
      </c>
      <c r="B55" s="100"/>
      <c r="C55" s="87"/>
      <c r="D55" s="114">
        <f t="shared" ref="D55:I55" si="2">SUM(D12+D52)</f>
        <v>1281193.368</v>
      </c>
      <c r="E55" s="114">
        <f t="shared" si="2"/>
        <v>798331.62820000004</v>
      </c>
      <c r="F55" s="114">
        <f t="shared" si="2"/>
        <v>0</v>
      </c>
      <c r="G55" s="114">
        <f t="shared" si="2"/>
        <v>0</v>
      </c>
      <c r="H55" s="114">
        <f t="shared" si="2"/>
        <v>526983.32420000003</v>
      </c>
      <c r="I55" s="114">
        <f t="shared" si="2"/>
        <v>128899.073</v>
      </c>
      <c r="J55" s="76"/>
      <c r="K55" s="77"/>
      <c r="L55" s="78"/>
      <c r="M55" s="78"/>
    </row>
    <row r="56" spans="1:13">
      <c r="D56" s="116"/>
      <c r="E56" s="116"/>
      <c r="F56" s="78"/>
      <c r="G56" s="102">
        <f>E56-F56</f>
        <v>0</v>
      </c>
      <c r="H56" s="78"/>
      <c r="I56" s="78"/>
    </row>
    <row r="57" spans="1:13" s="105" customFormat="1" ht="42" customHeight="1">
      <c r="A57" s="119" t="s">
        <v>130</v>
      </c>
      <c r="B57" s="119"/>
      <c r="C57" s="119"/>
      <c r="D57" s="120"/>
      <c r="E57" s="120"/>
      <c r="F57" s="120"/>
      <c r="G57" s="120" t="s">
        <v>116</v>
      </c>
      <c r="H57" s="120" t="s">
        <v>131</v>
      </c>
      <c r="I57" s="117"/>
    </row>
    <row r="58" spans="1:13" ht="17.25" hidden="1" customHeight="1">
      <c r="A58" s="130" t="s">
        <v>56</v>
      </c>
      <c r="B58" s="130"/>
      <c r="C58" s="130"/>
      <c r="D58" s="116"/>
      <c r="E58" s="116"/>
      <c r="F58" s="78"/>
      <c r="G58" s="102">
        <f>E58-F58</f>
        <v>0</v>
      </c>
      <c r="H58" s="136" t="s">
        <v>57</v>
      </c>
      <c r="I58" s="136"/>
    </row>
    <row r="59" spans="1:13">
      <c r="D59" s="116"/>
      <c r="E59" s="116"/>
      <c r="F59" s="78"/>
      <c r="G59" s="102">
        <f>E59-F59</f>
        <v>0</v>
      </c>
      <c r="H59" s="78"/>
      <c r="I59" s="78"/>
    </row>
    <row r="60" spans="1:13">
      <c r="D60" s="116"/>
      <c r="E60" s="116"/>
      <c r="F60" s="116"/>
      <c r="G60" s="116"/>
      <c r="H60" s="116"/>
      <c r="I60" s="116"/>
    </row>
    <row r="61" spans="1:13">
      <c r="D61" s="116"/>
      <c r="E61" s="116"/>
      <c r="F61" s="78"/>
      <c r="G61" s="78"/>
      <c r="H61" s="78"/>
      <c r="I61" s="78"/>
    </row>
    <row r="62" spans="1:13">
      <c r="D62" s="116"/>
      <c r="E62" s="116"/>
      <c r="F62" s="78"/>
      <c r="G62" s="78"/>
      <c r="H62" s="78"/>
      <c r="I62" s="78"/>
    </row>
    <row r="63" spans="1:13">
      <c r="D63" s="116"/>
      <c r="E63" s="116"/>
      <c r="F63" s="78"/>
      <c r="G63" s="78"/>
      <c r="H63" s="78"/>
      <c r="I63" s="78"/>
    </row>
    <row r="64" spans="1:13">
      <c r="D64" s="116"/>
      <c r="E64" s="116"/>
      <c r="F64" s="78"/>
      <c r="G64" s="78"/>
      <c r="H64" s="78"/>
      <c r="I64" s="78"/>
    </row>
    <row r="65" spans="4:9">
      <c r="D65" s="116"/>
      <c r="E65" s="116"/>
      <c r="F65" s="78"/>
      <c r="G65" s="78"/>
      <c r="H65" s="78"/>
      <c r="I65" s="78"/>
    </row>
    <row r="66" spans="4:9">
      <c r="D66" s="116"/>
      <c r="E66" s="116"/>
      <c r="F66" s="78"/>
      <c r="G66" s="78"/>
      <c r="H66" s="78"/>
      <c r="I66" s="78"/>
    </row>
    <row r="67" spans="4:9">
      <c r="D67" s="116"/>
      <c r="E67" s="116"/>
      <c r="F67" s="78"/>
      <c r="G67" s="78"/>
      <c r="H67" s="78"/>
      <c r="I67" s="78"/>
    </row>
    <row r="68" spans="4:9">
      <c r="D68" s="116"/>
      <c r="E68" s="116"/>
      <c r="F68" s="78"/>
      <c r="G68" s="78"/>
      <c r="H68" s="78"/>
      <c r="I68" s="78"/>
    </row>
    <row r="69" spans="4:9">
      <c r="D69" s="116"/>
      <c r="E69" s="116"/>
      <c r="F69" s="78"/>
      <c r="G69" s="78"/>
      <c r="H69" s="78"/>
      <c r="I69" s="78"/>
    </row>
    <row r="70" spans="4:9">
      <c r="D70" s="116"/>
      <c r="E70" s="116"/>
      <c r="F70" s="78"/>
      <c r="G70" s="78"/>
      <c r="H70" s="78"/>
      <c r="I70" s="78"/>
    </row>
    <row r="71" spans="4:9">
      <c r="D71" s="116"/>
      <c r="E71" s="116"/>
      <c r="F71" s="78"/>
      <c r="G71" s="78"/>
      <c r="H71" s="78"/>
      <c r="I71" s="78"/>
    </row>
    <row r="72" spans="4:9">
      <c r="D72" s="116"/>
      <c r="E72" s="116"/>
      <c r="F72" s="78"/>
      <c r="G72" s="78"/>
      <c r="H72" s="78"/>
      <c r="I72" s="78"/>
    </row>
    <row r="73" spans="4:9">
      <c r="D73" s="116"/>
      <c r="E73" s="116"/>
      <c r="F73" s="78"/>
      <c r="G73" s="78"/>
      <c r="H73" s="78"/>
      <c r="I73" s="78"/>
    </row>
    <row r="74" spans="4:9">
      <c r="D74" s="116"/>
      <c r="E74" s="116"/>
      <c r="F74" s="78"/>
      <c r="G74" s="78"/>
      <c r="H74" s="78"/>
      <c r="I74" s="78"/>
    </row>
    <row r="75" spans="4:9">
      <c r="D75" s="116"/>
      <c r="E75" s="116"/>
      <c r="F75" s="78"/>
      <c r="G75" s="78"/>
      <c r="H75" s="78"/>
      <c r="I75" s="78"/>
    </row>
    <row r="76" spans="4:9">
      <c r="D76" s="116"/>
      <c r="E76" s="116"/>
      <c r="F76" s="78"/>
      <c r="G76" s="78"/>
      <c r="H76" s="78"/>
      <c r="I76" s="78"/>
    </row>
    <row r="77" spans="4:9">
      <c r="D77" s="116"/>
      <c r="E77" s="116"/>
      <c r="F77" s="78"/>
      <c r="G77" s="78"/>
      <c r="H77" s="78"/>
      <c r="I77" s="78"/>
    </row>
    <row r="78" spans="4:9">
      <c r="D78" s="116"/>
      <c r="E78" s="116"/>
      <c r="F78" s="78"/>
      <c r="G78" s="78"/>
      <c r="H78" s="78"/>
      <c r="I78" s="78"/>
    </row>
    <row r="79" spans="4:9">
      <c r="D79" s="116"/>
      <c r="E79" s="116"/>
      <c r="F79" s="78"/>
      <c r="G79" s="78"/>
      <c r="H79" s="78"/>
      <c r="I79" s="78"/>
    </row>
    <row r="80" spans="4:9">
      <c r="D80" s="116"/>
      <c r="E80" s="116"/>
      <c r="F80" s="78"/>
      <c r="G80" s="78"/>
      <c r="H80" s="78"/>
      <c r="I80" s="78"/>
    </row>
    <row r="81" spans="4:9">
      <c r="D81" s="116"/>
      <c r="E81" s="116"/>
      <c r="F81" s="78"/>
      <c r="G81" s="78"/>
      <c r="H81" s="78"/>
      <c r="I81" s="78"/>
    </row>
    <row r="82" spans="4:9">
      <c r="D82" s="116"/>
      <c r="E82" s="116"/>
      <c r="F82" s="78"/>
      <c r="G82" s="78"/>
      <c r="H82" s="78"/>
      <c r="I82" s="78"/>
    </row>
    <row r="83" spans="4:9">
      <c r="D83" s="116"/>
      <c r="E83" s="116"/>
      <c r="F83" s="78"/>
      <c r="G83" s="78"/>
      <c r="H83" s="78"/>
      <c r="I83" s="78"/>
    </row>
    <row r="84" spans="4:9">
      <c r="D84" s="116"/>
      <c r="E84" s="116"/>
      <c r="F84" s="78"/>
      <c r="G84" s="78"/>
      <c r="H84" s="78"/>
      <c r="I84" s="78"/>
    </row>
    <row r="85" spans="4:9">
      <c r="D85" s="116"/>
      <c r="E85" s="116"/>
      <c r="F85" s="78"/>
      <c r="G85" s="78"/>
      <c r="H85" s="78"/>
      <c r="I85" s="78"/>
    </row>
    <row r="86" spans="4:9">
      <c r="D86" s="116"/>
      <c r="E86" s="116"/>
      <c r="F86" s="78"/>
      <c r="G86" s="78"/>
      <c r="H86" s="78"/>
      <c r="I86" s="78"/>
    </row>
    <row r="87" spans="4:9">
      <c r="D87" s="116"/>
      <c r="E87" s="116"/>
      <c r="F87" s="78"/>
      <c r="G87" s="78"/>
      <c r="H87" s="78"/>
      <c r="I87" s="78"/>
    </row>
    <row r="88" spans="4:9">
      <c r="D88" s="116"/>
      <c r="E88" s="116"/>
      <c r="F88" s="78"/>
      <c r="G88" s="78"/>
      <c r="H88" s="78"/>
      <c r="I88" s="78"/>
    </row>
  </sheetData>
  <mergeCells count="17">
    <mergeCell ref="E1:I1"/>
    <mergeCell ref="E2:I2"/>
    <mergeCell ref="C8:C11"/>
    <mergeCell ref="D8:E8"/>
    <mergeCell ref="A4:I4"/>
    <mergeCell ref="A5:I5"/>
    <mergeCell ref="A6:I6"/>
    <mergeCell ref="A58:C58"/>
    <mergeCell ref="H58:I58"/>
    <mergeCell ref="H8:I10"/>
    <mergeCell ref="J8:K8"/>
    <mergeCell ref="D9:D11"/>
    <mergeCell ref="E9:E11"/>
    <mergeCell ref="J9:J11"/>
    <mergeCell ref="K9:K11"/>
    <mergeCell ref="A8:A11"/>
    <mergeCell ref="B8:B11"/>
  </mergeCells>
  <phoneticPr fontId="9" type="noConversion"/>
  <pageMargins left="1.1811023622047245" right="0.55118110236220474" top="0.39370078740157483" bottom="0.39370078740157483" header="0.19685039370078741" footer="0.19685039370078741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topLeftCell="A19" workbookViewId="0">
      <selection activeCell="A4" sqref="A1:IV65536"/>
    </sheetView>
  </sheetViews>
  <sheetFormatPr defaultRowHeight="12.75"/>
  <cols>
    <col min="1" max="1" width="3.7109375" style="1" customWidth="1"/>
    <col min="2" max="2" width="50.28515625" style="1" customWidth="1"/>
    <col min="3" max="3" width="8.7109375" style="1" customWidth="1"/>
    <col min="4" max="4" width="9.28515625" style="1" hidden="1" customWidth="1"/>
    <col min="5" max="5" width="9.42578125" style="1" customWidth="1"/>
    <col min="6" max="6" width="11.140625" style="1" customWidth="1"/>
    <col min="7" max="7" width="9.28515625" style="14" customWidth="1"/>
    <col min="8" max="8" width="9.7109375" style="14" customWidth="1"/>
    <col min="9" max="9" width="14.85546875" style="1" hidden="1" customWidth="1"/>
    <col min="10" max="10" width="16.28515625" style="1" hidden="1" customWidth="1"/>
    <col min="11" max="16384" width="9.140625" style="1"/>
  </cols>
  <sheetData>
    <row r="1" spans="1:10" s="39" customFormat="1" ht="15.75">
      <c r="A1" s="38"/>
      <c r="B1" s="38"/>
      <c r="F1" s="140" t="s">
        <v>55</v>
      </c>
      <c r="G1" s="140"/>
      <c r="H1" s="140"/>
    </row>
    <row r="2" spans="1:10" s="39" customFormat="1" ht="29.25" hidden="1" customHeight="1">
      <c r="A2" s="38"/>
      <c r="B2" s="38"/>
      <c r="F2" s="141" t="s">
        <v>53</v>
      </c>
      <c r="G2" s="141"/>
      <c r="H2" s="141"/>
    </row>
    <row r="3" spans="1:10" s="39" customFormat="1" ht="15.75" hidden="1">
      <c r="A3" s="38"/>
      <c r="B3" s="38"/>
      <c r="F3" s="135" t="s">
        <v>54</v>
      </c>
      <c r="G3" s="135"/>
      <c r="H3" s="135"/>
    </row>
    <row r="5" spans="1:10" ht="15" customHeight="1">
      <c r="A5" s="139" t="s">
        <v>6</v>
      </c>
      <c r="B5" s="139"/>
      <c r="C5" s="139"/>
      <c r="D5" s="139"/>
      <c r="E5" s="139"/>
      <c r="F5" s="139"/>
      <c r="G5" s="139"/>
      <c r="H5" s="139"/>
      <c r="I5" s="139"/>
      <c r="J5" s="139"/>
    </row>
    <row r="6" spans="1:10" ht="15" customHeight="1">
      <c r="A6" s="139" t="s">
        <v>46</v>
      </c>
      <c r="B6" s="139"/>
      <c r="C6" s="139"/>
      <c r="D6" s="139"/>
      <c r="E6" s="139"/>
      <c r="F6" s="139"/>
      <c r="G6" s="139"/>
      <c r="H6" s="139"/>
      <c r="I6" s="139"/>
      <c r="J6" s="139"/>
    </row>
    <row r="7" spans="1:10" ht="15" customHeight="1">
      <c r="A7" s="139" t="s">
        <v>42</v>
      </c>
      <c r="B7" s="139"/>
      <c r="C7" s="139"/>
      <c r="D7" s="139"/>
      <c r="E7" s="139"/>
      <c r="F7" s="139"/>
      <c r="G7" s="139"/>
      <c r="H7" s="139"/>
      <c r="I7" s="139"/>
      <c r="J7" s="139"/>
    </row>
    <row r="8" spans="1:10">
      <c r="A8" s="40"/>
      <c r="B8" s="40"/>
      <c r="C8" s="40"/>
      <c r="D8" s="40"/>
      <c r="E8" s="40"/>
      <c r="F8" s="40"/>
      <c r="G8" s="40"/>
      <c r="H8" s="40"/>
      <c r="I8" s="40"/>
      <c r="J8" s="40"/>
    </row>
    <row r="9" spans="1:10" ht="24.75" customHeight="1">
      <c r="A9" s="142" t="s">
        <v>0</v>
      </c>
      <c r="B9" s="142" t="s">
        <v>1</v>
      </c>
      <c r="C9" s="142" t="s">
        <v>2</v>
      </c>
      <c r="D9" s="142" t="s">
        <v>7</v>
      </c>
      <c r="E9" s="142" t="s">
        <v>8</v>
      </c>
      <c r="F9" s="142"/>
      <c r="G9" s="143" t="s">
        <v>14</v>
      </c>
      <c r="H9" s="144"/>
      <c r="I9" s="142" t="s">
        <v>3</v>
      </c>
      <c r="J9" s="142"/>
    </row>
    <row r="10" spans="1:10">
      <c r="A10" s="142"/>
      <c r="B10" s="142"/>
      <c r="C10" s="142"/>
      <c r="D10" s="142"/>
      <c r="E10" s="142" t="s">
        <v>4</v>
      </c>
      <c r="F10" s="142" t="s">
        <v>45</v>
      </c>
      <c r="G10" s="145"/>
      <c r="H10" s="146"/>
      <c r="I10" s="142" t="s">
        <v>11</v>
      </c>
      <c r="J10" s="142" t="s">
        <v>12</v>
      </c>
    </row>
    <row r="11" spans="1:10">
      <c r="A11" s="142"/>
      <c r="B11" s="142"/>
      <c r="C11" s="142"/>
      <c r="D11" s="142"/>
      <c r="E11" s="142"/>
      <c r="F11" s="142"/>
      <c r="G11" s="147"/>
      <c r="H11" s="148"/>
      <c r="I11" s="142"/>
      <c r="J11" s="142"/>
    </row>
    <row r="12" spans="1:10" ht="39" customHeight="1">
      <c r="A12" s="142"/>
      <c r="B12" s="142"/>
      <c r="C12" s="142"/>
      <c r="D12" s="142"/>
      <c r="E12" s="142"/>
      <c r="F12" s="142"/>
      <c r="G12" s="41">
        <v>2017</v>
      </c>
      <c r="H12" s="41">
        <v>2018</v>
      </c>
      <c r="I12" s="142"/>
      <c r="J12" s="142"/>
    </row>
    <row r="13" spans="1:10">
      <c r="A13" s="41">
        <v>1</v>
      </c>
      <c r="B13" s="41">
        <v>2</v>
      </c>
      <c r="C13" s="41">
        <v>3</v>
      </c>
      <c r="D13" s="41">
        <v>4</v>
      </c>
      <c r="E13" s="41">
        <v>5</v>
      </c>
      <c r="F13" s="41">
        <v>6</v>
      </c>
      <c r="G13" s="41">
        <v>9</v>
      </c>
      <c r="H13" s="41">
        <v>10</v>
      </c>
      <c r="I13" s="41">
        <v>11</v>
      </c>
      <c r="J13" s="41">
        <v>12</v>
      </c>
    </row>
    <row r="14" spans="1:10" hidden="1">
      <c r="A14" s="41"/>
      <c r="B14" s="42" t="s">
        <v>9</v>
      </c>
      <c r="C14" s="41"/>
      <c r="D14" s="41"/>
      <c r="E14" s="43"/>
      <c r="F14" s="43"/>
      <c r="G14" s="43"/>
      <c r="H14" s="43"/>
      <c r="I14" s="41"/>
      <c r="J14" s="41"/>
    </row>
    <row r="15" spans="1:10" s="4" customFormat="1" ht="25.5">
      <c r="A15" s="42"/>
      <c r="B15" s="44" t="s">
        <v>17</v>
      </c>
      <c r="C15" s="44"/>
      <c r="D15" s="44"/>
      <c r="E15" s="45"/>
      <c r="F15" s="45"/>
      <c r="G15" s="45"/>
      <c r="H15" s="45"/>
      <c r="I15" s="44"/>
      <c r="J15" s="44"/>
    </row>
    <row r="16" spans="1:10" ht="25.5" customHeight="1">
      <c r="A16" s="41"/>
      <c r="B16" s="46" t="s">
        <v>44</v>
      </c>
      <c r="C16" s="47" t="s">
        <v>39</v>
      </c>
      <c r="D16" s="48"/>
      <c r="E16" s="49">
        <v>35253.1</v>
      </c>
      <c r="F16" s="49">
        <v>34753.1</v>
      </c>
      <c r="G16" s="50">
        <v>32753.1</v>
      </c>
      <c r="H16" s="51">
        <v>0</v>
      </c>
      <c r="I16" s="52"/>
      <c r="J16" s="48"/>
    </row>
    <row r="17" spans="1:10" ht="25.5">
      <c r="A17" s="41"/>
      <c r="B17" s="46" t="s">
        <v>27</v>
      </c>
      <c r="C17" s="47" t="s">
        <v>47</v>
      </c>
      <c r="D17" s="48"/>
      <c r="E17" s="49">
        <v>8085.7</v>
      </c>
      <c r="F17" s="49">
        <v>7785.7</v>
      </c>
      <c r="G17" s="50">
        <v>3500</v>
      </c>
      <c r="H17" s="51">
        <v>3785.7</v>
      </c>
      <c r="I17" s="52"/>
      <c r="J17" s="48"/>
    </row>
    <row r="18" spans="1:10" ht="38.25">
      <c r="A18" s="41"/>
      <c r="B18" s="46" t="s">
        <v>18</v>
      </c>
      <c r="C18" s="47" t="s">
        <v>37</v>
      </c>
      <c r="D18" s="48"/>
      <c r="E18" s="49">
        <v>2814.7</v>
      </c>
      <c r="F18" s="49">
        <v>2714.7</v>
      </c>
      <c r="G18" s="50">
        <v>1500</v>
      </c>
      <c r="H18" s="51">
        <v>714.7</v>
      </c>
      <c r="I18" s="52"/>
      <c r="J18" s="48"/>
    </row>
    <row r="19" spans="1:10" ht="25.5">
      <c r="A19" s="41"/>
      <c r="B19" s="46" t="s">
        <v>28</v>
      </c>
      <c r="C19" s="47" t="s">
        <v>38</v>
      </c>
      <c r="D19" s="48"/>
      <c r="E19" s="49">
        <v>4312.3999999999996</v>
      </c>
      <c r="F19" s="49">
        <v>1773.7</v>
      </c>
      <c r="G19" s="50">
        <v>573.70000000000005</v>
      </c>
      <c r="H19" s="51">
        <v>0</v>
      </c>
      <c r="I19" s="52"/>
      <c r="J19" s="48"/>
    </row>
    <row r="20" spans="1:10" ht="25.5">
      <c r="A20" s="41"/>
      <c r="B20" s="46" t="s">
        <v>29</v>
      </c>
      <c r="C20" s="47" t="s">
        <v>38</v>
      </c>
      <c r="D20" s="48"/>
      <c r="E20" s="49">
        <v>4895.5</v>
      </c>
      <c r="F20" s="49">
        <v>3596.1</v>
      </c>
      <c r="G20" s="50">
        <v>1577.3</v>
      </c>
      <c r="H20" s="51">
        <v>0</v>
      </c>
      <c r="I20" s="52"/>
      <c r="J20" s="48"/>
    </row>
    <row r="21" spans="1:10" ht="25.5">
      <c r="A21" s="41"/>
      <c r="B21" s="46" t="s">
        <v>20</v>
      </c>
      <c r="C21" s="47" t="s">
        <v>39</v>
      </c>
      <c r="D21" s="48"/>
      <c r="E21" s="53">
        <v>20103.7</v>
      </c>
      <c r="F21" s="53">
        <v>18103.7</v>
      </c>
      <c r="G21" s="50">
        <v>15103.7</v>
      </c>
      <c r="H21" s="51">
        <v>0</v>
      </c>
      <c r="I21" s="52"/>
      <c r="J21" s="48"/>
    </row>
    <row r="22" spans="1:10" ht="25.5">
      <c r="A22" s="41"/>
      <c r="B22" s="46" t="s">
        <v>30</v>
      </c>
      <c r="C22" s="47" t="s">
        <v>39</v>
      </c>
      <c r="D22" s="48"/>
      <c r="E22" s="53">
        <v>13035.6</v>
      </c>
      <c r="F22" s="53">
        <v>12785.6</v>
      </c>
      <c r="G22" s="50">
        <v>12485.6</v>
      </c>
      <c r="H22" s="51">
        <v>0</v>
      </c>
      <c r="I22" s="52"/>
      <c r="J22" s="48"/>
    </row>
    <row r="23" spans="1:10" ht="25.5" customHeight="1">
      <c r="A23" s="41"/>
      <c r="B23" s="46" t="s">
        <v>52</v>
      </c>
      <c r="C23" s="47" t="s">
        <v>39</v>
      </c>
      <c r="D23" s="48"/>
      <c r="E23" s="53">
        <v>12000</v>
      </c>
      <c r="F23" s="53">
        <v>12000</v>
      </c>
      <c r="G23" s="50">
        <v>10500</v>
      </c>
      <c r="H23" s="51">
        <v>0</v>
      </c>
      <c r="I23" s="52"/>
      <c r="J23" s="48"/>
    </row>
    <row r="24" spans="1:10" ht="23.25" customHeight="1">
      <c r="A24" s="41"/>
      <c r="B24" s="46" t="s">
        <v>31</v>
      </c>
      <c r="C24" s="47" t="s">
        <v>48</v>
      </c>
      <c r="D24" s="48"/>
      <c r="E24" s="49">
        <v>13395.1</v>
      </c>
      <c r="F24" s="49">
        <v>11262.1</v>
      </c>
      <c r="G24" s="50">
        <v>3262.1</v>
      </c>
      <c r="H24" s="51">
        <v>6000</v>
      </c>
      <c r="I24" s="52"/>
      <c r="J24" s="48"/>
    </row>
    <row r="25" spans="1:10" ht="25.5">
      <c r="A25" s="41"/>
      <c r="B25" s="46" t="s">
        <v>32</v>
      </c>
      <c r="C25" s="47" t="s">
        <v>40</v>
      </c>
      <c r="D25" s="48"/>
      <c r="E25" s="49">
        <v>47032.6</v>
      </c>
      <c r="F25" s="49">
        <v>33751.4</v>
      </c>
      <c r="G25" s="50">
        <v>4000</v>
      </c>
      <c r="H25" s="51">
        <v>4000</v>
      </c>
      <c r="I25" s="52"/>
      <c r="J25" s="48"/>
    </row>
    <row r="26" spans="1:10" ht="25.5">
      <c r="A26" s="41"/>
      <c r="B26" s="54" t="s">
        <v>49</v>
      </c>
      <c r="C26" s="47" t="s">
        <v>41</v>
      </c>
      <c r="D26" s="48"/>
      <c r="E26" s="53">
        <v>24876.3</v>
      </c>
      <c r="F26" s="53">
        <v>24726.3</v>
      </c>
      <c r="G26" s="50">
        <v>3000</v>
      </c>
      <c r="H26" s="51">
        <v>5000</v>
      </c>
      <c r="I26" s="52"/>
      <c r="J26" s="48"/>
    </row>
    <row r="27" spans="1:10" ht="25.5">
      <c r="A27" s="41"/>
      <c r="B27" s="54" t="s">
        <v>50</v>
      </c>
      <c r="C27" s="47" t="s">
        <v>41</v>
      </c>
      <c r="D27" s="48"/>
      <c r="E27" s="53">
        <v>29000</v>
      </c>
      <c r="F27" s="53">
        <v>28500</v>
      </c>
      <c r="G27" s="50">
        <v>3000</v>
      </c>
      <c r="H27" s="51">
        <v>5000</v>
      </c>
      <c r="I27" s="52"/>
      <c r="J27" s="48"/>
    </row>
    <row r="28" spans="1:10" hidden="1">
      <c r="A28" s="41"/>
      <c r="B28" s="46"/>
      <c r="C28" s="47"/>
      <c r="D28" s="48"/>
      <c r="E28" s="53"/>
      <c r="F28" s="53"/>
      <c r="G28" s="50"/>
      <c r="H28" s="51"/>
      <c r="I28" s="52"/>
      <c r="J28" s="48"/>
    </row>
    <row r="29" spans="1:10" hidden="1">
      <c r="A29" s="41"/>
      <c r="B29" s="46"/>
      <c r="C29" s="47"/>
      <c r="D29" s="48"/>
      <c r="E29" s="53"/>
      <c r="F29" s="53"/>
      <c r="G29" s="50"/>
      <c r="H29" s="51"/>
      <c r="I29" s="52"/>
      <c r="J29" s="48"/>
    </row>
    <row r="30" spans="1:10" hidden="1">
      <c r="A30" s="41"/>
      <c r="B30" s="55"/>
      <c r="C30" s="47"/>
      <c r="D30" s="48"/>
      <c r="E30" s="50"/>
      <c r="F30" s="50"/>
      <c r="G30" s="50"/>
      <c r="H30" s="50"/>
      <c r="I30" s="52"/>
      <c r="J30" s="48"/>
    </row>
    <row r="31" spans="1:10" hidden="1">
      <c r="A31" s="41"/>
      <c r="B31" s="46"/>
      <c r="C31" s="47"/>
      <c r="D31" s="48"/>
      <c r="E31" s="53"/>
      <c r="F31" s="53"/>
      <c r="G31" s="50"/>
      <c r="H31" s="51"/>
      <c r="I31" s="52"/>
      <c r="J31" s="48"/>
    </row>
    <row r="32" spans="1:10" hidden="1">
      <c r="A32" s="41"/>
      <c r="B32" s="46"/>
      <c r="C32" s="47"/>
      <c r="D32" s="48"/>
      <c r="E32" s="49"/>
      <c r="F32" s="49"/>
      <c r="G32" s="50"/>
      <c r="H32" s="51"/>
      <c r="I32" s="52"/>
      <c r="J32" s="48"/>
    </row>
    <row r="33" spans="1:14" hidden="1">
      <c r="A33" s="41"/>
      <c r="B33" s="46"/>
      <c r="C33" s="47"/>
      <c r="D33" s="48"/>
      <c r="E33" s="53"/>
      <c r="F33" s="53"/>
      <c r="G33" s="50"/>
      <c r="H33" s="51"/>
      <c r="I33" s="52"/>
      <c r="J33" s="48"/>
    </row>
    <row r="34" spans="1:14" s="4" customFormat="1" ht="25.5">
      <c r="A34" s="42"/>
      <c r="B34" s="56" t="s">
        <v>43</v>
      </c>
      <c r="C34" s="57"/>
      <c r="D34" s="44"/>
      <c r="E34" s="58">
        <f>SUM(E16:E27)</f>
        <v>214804.69999999998</v>
      </c>
      <c r="F34" s="58">
        <f>SUM(F16:F27)</f>
        <v>191752.4</v>
      </c>
      <c r="G34" s="58">
        <f>SUM(G16:G27)</f>
        <v>91255.500000000015</v>
      </c>
      <c r="H34" s="58">
        <f>SUM(H16:H27)</f>
        <v>24500.400000000001</v>
      </c>
      <c r="I34" s="59"/>
      <c r="J34" s="44"/>
      <c r="K34" s="37"/>
      <c r="L34" s="37"/>
      <c r="M34" s="37"/>
      <c r="N34" s="37"/>
    </row>
    <row r="35" spans="1:14" s="4" customFormat="1" ht="27" customHeight="1">
      <c r="A35" s="42"/>
      <c r="B35" s="56" t="s">
        <v>24</v>
      </c>
      <c r="C35" s="57"/>
      <c r="D35" s="44"/>
      <c r="E35" s="58"/>
      <c r="F35" s="58"/>
      <c r="G35" s="58"/>
      <c r="H35" s="58"/>
      <c r="I35" s="59"/>
      <c r="J35" s="44"/>
    </row>
    <row r="36" spans="1:14" ht="55.5" customHeight="1">
      <c r="A36" s="41"/>
      <c r="B36" s="60" t="s">
        <v>51</v>
      </c>
      <c r="C36" s="48" t="s">
        <v>38</v>
      </c>
      <c r="D36" s="48"/>
      <c r="E36" s="61">
        <v>2642</v>
      </c>
      <c r="F36" s="62">
        <v>1526</v>
      </c>
      <c r="G36" s="63">
        <v>526</v>
      </c>
      <c r="H36" s="63">
        <v>0</v>
      </c>
      <c r="I36" s="52"/>
      <c r="J36" s="48"/>
    </row>
    <row r="37" spans="1:14" ht="15.75" hidden="1" customHeight="1">
      <c r="A37" s="41"/>
      <c r="B37" s="60"/>
      <c r="C37" s="48"/>
      <c r="D37" s="48"/>
      <c r="E37" s="61"/>
      <c r="F37" s="62"/>
      <c r="G37" s="63"/>
      <c r="H37" s="63"/>
      <c r="I37" s="52"/>
      <c r="J37" s="48"/>
    </row>
    <row r="38" spans="1:14" ht="15.75" hidden="1" customHeight="1">
      <c r="A38" s="41"/>
      <c r="B38" s="60"/>
      <c r="C38" s="48"/>
      <c r="D38" s="48"/>
      <c r="E38" s="61"/>
      <c r="F38" s="62"/>
      <c r="G38" s="63"/>
      <c r="H38" s="63"/>
      <c r="I38" s="52"/>
      <c r="J38" s="48"/>
    </row>
    <row r="39" spans="1:14" ht="15.75" hidden="1" customHeight="1">
      <c r="A39" s="41"/>
      <c r="B39" s="60"/>
      <c r="C39" s="48"/>
      <c r="D39" s="48"/>
      <c r="E39" s="61"/>
      <c r="F39" s="62"/>
      <c r="G39" s="63"/>
      <c r="H39" s="63"/>
      <c r="I39" s="52"/>
      <c r="J39" s="48"/>
    </row>
    <row r="40" spans="1:14" s="4" customFormat="1" ht="25.5">
      <c r="A40" s="42"/>
      <c r="B40" s="56" t="s">
        <v>35</v>
      </c>
      <c r="C40" s="44"/>
      <c r="D40" s="44"/>
      <c r="E40" s="58">
        <f>SUM(E36)</f>
        <v>2642</v>
      </c>
      <c r="F40" s="58">
        <f>SUM(F36)</f>
        <v>1526</v>
      </c>
      <c r="G40" s="58">
        <f>SUM(G36)</f>
        <v>526</v>
      </c>
      <c r="H40" s="58">
        <f>SUM(H36)</f>
        <v>0</v>
      </c>
      <c r="I40" s="59"/>
      <c r="J40" s="44"/>
    </row>
    <row r="41" spans="1:14" s="4" customFormat="1" ht="22.5" customHeight="1">
      <c r="A41" s="42"/>
      <c r="B41" s="42" t="s">
        <v>10</v>
      </c>
      <c r="C41" s="44"/>
      <c r="D41" s="44"/>
      <c r="E41" s="58">
        <f>SUM(E40+E34)</f>
        <v>217446.69999999998</v>
      </c>
      <c r="F41" s="58">
        <f>SUM(F40+F34)</f>
        <v>193278.4</v>
      </c>
      <c r="G41" s="58">
        <f>SUM(G40+G34)</f>
        <v>91781.500000000015</v>
      </c>
      <c r="H41" s="58">
        <f>SUM(H40+H34)</f>
        <v>24500.400000000001</v>
      </c>
      <c r="I41" s="59"/>
      <c r="J41" s="44"/>
    </row>
    <row r="44" spans="1:14" ht="17.25" hidden="1" customHeight="1">
      <c r="B44" s="130" t="s">
        <v>56</v>
      </c>
      <c r="C44" s="130"/>
      <c r="D44" s="130"/>
      <c r="G44" s="131" t="s">
        <v>57</v>
      </c>
      <c r="H44" s="131"/>
    </row>
  </sheetData>
  <mergeCells count="19">
    <mergeCell ref="B44:D44"/>
    <mergeCell ref="G44:H44"/>
    <mergeCell ref="E9:F9"/>
    <mergeCell ref="B9:B12"/>
    <mergeCell ref="F10:F12"/>
    <mergeCell ref="J10:J12"/>
    <mergeCell ref="A9:A12"/>
    <mergeCell ref="C9:C12"/>
    <mergeCell ref="D9:D12"/>
    <mergeCell ref="E10:E12"/>
    <mergeCell ref="G9:H11"/>
    <mergeCell ref="I10:I12"/>
    <mergeCell ref="I9:J9"/>
    <mergeCell ref="A6:J6"/>
    <mergeCell ref="A7:J7"/>
    <mergeCell ref="F1:H1"/>
    <mergeCell ref="F2:H2"/>
    <mergeCell ref="F3:H3"/>
    <mergeCell ref="A5:J5"/>
  </mergeCells>
  <phoneticPr fontId="0" type="noConversion"/>
  <pageMargins left="0.78740157480314965" right="0.25" top="0.39370078740157483" bottom="0.19685039370078741" header="0.42" footer="0.51181102362204722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Лист2</vt:lpstr>
      <vt:lpstr>2018</vt:lpstr>
      <vt:lpstr>відсортовані</vt:lpstr>
      <vt:lpstr>'2018'!Заголовки_для_печати</vt:lpstr>
      <vt:lpstr>Лист2!Заголовки_для_печати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2018-08-07T09:21:12Z</cp:lastPrinted>
  <dcterms:created xsi:type="dcterms:W3CDTF">1996-10-08T23:32:33Z</dcterms:created>
  <dcterms:modified xsi:type="dcterms:W3CDTF">2018-08-07T09:58:56Z</dcterms:modified>
</cp:coreProperties>
</file>