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embeddings/oleObject63.bin" ContentType="application/vnd.openxmlformats-officedocument.oleObject"/>
  <Override PartName="/xl/embeddings/oleObject6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"/>
    </mc:Choice>
  </mc:AlternateContent>
  <bookViews>
    <workbookView xWindow="120" yWindow="120" windowWidth="9720" windowHeight="7320"/>
  </bookViews>
  <sheets>
    <sheet name="Загальні заходи" sheetId="2" r:id="rId1"/>
  </sheets>
  <definedNames>
    <definedName name="_xlnm.Print_Titles" localSheetId="0">'Загальні заходи'!$8:$8</definedName>
    <definedName name="_xlnm.Print_Area" localSheetId="0">'Загальні заходи'!$A$1:$M$536</definedName>
  </definedNames>
  <calcPr calcId="162913" fullCalcOnLoad="1"/>
</workbook>
</file>

<file path=xl/calcChain.xml><?xml version="1.0" encoding="utf-8"?>
<calcChain xmlns="http://schemas.openxmlformats.org/spreadsheetml/2006/main">
  <c r="L533" i="2" l="1"/>
  <c r="K533" i="2"/>
  <c r="I533" i="2"/>
  <c r="H533" i="2"/>
  <c r="E533" i="2"/>
  <c r="D533" i="2"/>
  <c r="J532" i="2"/>
  <c r="G532" i="2"/>
  <c r="G531" i="2"/>
  <c r="F531" i="2"/>
  <c r="J529" i="2"/>
  <c r="G529" i="2"/>
  <c r="G528" i="2"/>
  <c r="F528" i="2"/>
  <c r="G526" i="2"/>
  <c r="F526" i="2"/>
  <c r="G524" i="2"/>
  <c r="F524" i="2"/>
  <c r="J523" i="2"/>
  <c r="G523" i="2"/>
  <c r="J522" i="2"/>
  <c r="G522" i="2"/>
  <c r="J521" i="2"/>
  <c r="G521" i="2"/>
  <c r="J520" i="2"/>
  <c r="G520" i="2"/>
  <c r="J519" i="2"/>
  <c r="G519" i="2"/>
  <c r="J518" i="2"/>
  <c r="G518" i="2"/>
  <c r="J517" i="2"/>
  <c r="G517" i="2"/>
  <c r="J516" i="2"/>
  <c r="G516" i="2"/>
  <c r="J515" i="2"/>
  <c r="G515" i="2"/>
  <c r="J514" i="2"/>
  <c r="G514" i="2"/>
  <c r="J513" i="2"/>
  <c r="G513" i="2"/>
  <c r="G512" i="2"/>
  <c r="G511" i="2"/>
  <c r="J509" i="2"/>
  <c r="J533" i="2"/>
  <c r="G509" i="2"/>
  <c r="G533" i="2"/>
  <c r="F509" i="2"/>
  <c r="F533" i="2"/>
  <c r="L499" i="2"/>
  <c r="K499" i="2"/>
  <c r="J499" i="2"/>
  <c r="H499" i="2"/>
  <c r="G499" i="2"/>
  <c r="F499" i="2"/>
  <c r="E499" i="2"/>
  <c r="D499" i="2"/>
  <c r="J489" i="2"/>
  <c r="E489" i="2"/>
  <c r="D489" i="2"/>
  <c r="K488" i="2"/>
  <c r="G488" i="2"/>
  <c r="K487" i="2"/>
  <c r="G487" i="2"/>
  <c r="K486" i="2"/>
  <c r="G486" i="2"/>
  <c r="K485" i="2"/>
  <c r="G485" i="2"/>
  <c r="L484" i="2"/>
  <c r="F484" i="2"/>
  <c r="L483" i="2"/>
  <c r="F483" i="2"/>
  <c r="K482" i="2"/>
  <c r="G482" i="2"/>
  <c r="L481" i="2"/>
  <c r="F481" i="2"/>
  <c r="L480" i="2"/>
  <c r="F480" i="2"/>
  <c r="L479" i="2"/>
  <c r="F479" i="2"/>
  <c r="L478" i="2"/>
  <c r="F478" i="2"/>
  <c r="L477" i="2"/>
  <c r="F477" i="2"/>
  <c r="L476" i="2"/>
  <c r="F476" i="2"/>
  <c r="K474" i="2"/>
  <c r="K473" i="2"/>
  <c r="G473" i="2"/>
  <c r="K471" i="2"/>
  <c r="G471" i="2"/>
  <c r="K470" i="2"/>
  <c r="G470" i="2"/>
  <c r="K469" i="2"/>
  <c r="G469" i="2"/>
  <c r="K468" i="2"/>
  <c r="G468" i="2"/>
  <c r="L467" i="2"/>
  <c r="F467" i="2"/>
  <c r="L466" i="2"/>
  <c r="F466" i="2"/>
  <c r="L465" i="2"/>
  <c r="F465" i="2"/>
  <c r="K464" i="2"/>
  <c r="G464" i="2"/>
  <c r="K462" i="2"/>
  <c r="G462" i="2"/>
  <c r="F462" i="2"/>
  <c r="H462" i="2"/>
  <c r="H489" i="2" s="1"/>
  <c r="L461" i="2"/>
  <c r="K460" i="2"/>
  <c r="K458" i="2"/>
  <c r="G458" i="2"/>
  <c r="L457" i="2"/>
  <c r="F457" i="2"/>
  <c r="K456" i="2"/>
  <c r="G456" i="2"/>
  <c r="K455" i="2"/>
  <c r="G455" i="2"/>
  <c r="L454" i="2"/>
  <c r="F454" i="2"/>
  <c r="K453" i="2"/>
  <c r="G453" i="2"/>
  <c r="L452" i="2"/>
  <c r="F452" i="2"/>
  <c r="L451" i="2"/>
  <c r="F451" i="2"/>
  <c r="L450" i="2"/>
  <c r="F450" i="2"/>
  <c r="L449" i="2"/>
  <c r="F449" i="2"/>
  <c r="L448" i="2"/>
  <c r="F448" i="2"/>
  <c r="L447" i="2"/>
  <c r="F447" i="2"/>
  <c r="L446" i="2"/>
  <c r="F446" i="2"/>
  <c r="L445" i="2"/>
  <c r="F445" i="2"/>
  <c r="K443" i="2"/>
  <c r="K489" i="2" s="1"/>
  <c r="G443" i="2"/>
  <c r="F443" i="2"/>
  <c r="L440" i="2"/>
  <c r="L439" i="2"/>
  <c r="L438" i="2"/>
  <c r="G438" i="2"/>
  <c r="F438" i="2"/>
  <c r="L437" i="2"/>
  <c r="G437" i="2"/>
  <c r="F437" i="2"/>
  <c r="L436" i="2"/>
  <c r="G436" i="2"/>
  <c r="F436" i="2"/>
  <c r="L434" i="2"/>
  <c r="L489" i="2"/>
  <c r="G434" i="2"/>
  <c r="G489" i="2"/>
  <c r="F434" i="2"/>
  <c r="F489" i="2"/>
  <c r="J432" i="2"/>
  <c r="H432" i="2"/>
  <c r="G432" i="2"/>
  <c r="F432" i="2"/>
  <c r="E432" i="2"/>
  <c r="D430" i="2"/>
  <c r="L430" i="2" s="1"/>
  <c r="L428" i="2"/>
  <c r="L426" i="2"/>
  <c r="D423" i="2"/>
  <c r="L423" i="2" s="1"/>
  <c r="K420" i="2"/>
  <c r="D419" i="2"/>
  <c r="L419" i="2" s="1"/>
  <c r="L416" i="2"/>
  <c r="D414" i="2"/>
  <c r="L414" i="2" s="1"/>
  <c r="D412" i="2"/>
  <c r="L412" i="2" s="1"/>
  <c r="K410" i="2"/>
  <c r="K432" i="2" s="1"/>
  <c r="D409" i="2"/>
  <c r="D432" i="2" s="1"/>
  <c r="L406" i="2"/>
  <c r="K406" i="2"/>
  <c r="J406" i="2"/>
  <c r="I406" i="2"/>
  <c r="H406" i="2"/>
  <c r="G406" i="2"/>
  <c r="F406" i="2"/>
  <c r="E406" i="2"/>
  <c r="D406" i="2"/>
  <c r="L394" i="2"/>
  <c r="K394" i="2"/>
  <c r="J394" i="2"/>
  <c r="I394" i="2"/>
  <c r="H394" i="2"/>
  <c r="G394" i="2"/>
  <c r="F394" i="2"/>
  <c r="E394" i="2"/>
  <c r="D394" i="2"/>
  <c r="L369" i="2"/>
  <c r="K369" i="2"/>
  <c r="J369" i="2"/>
  <c r="I369" i="2"/>
  <c r="H369" i="2"/>
  <c r="G369" i="2"/>
  <c r="F369" i="2"/>
  <c r="E369" i="2"/>
  <c r="D369" i="2"/>
  <c r="L358" i="2"/>
  <c r="K358" i="2"/>
  <c r="J358" i="2"/>
  <c r="I358" i="2"/>
  <c r="H358" i="2"/>
  <c r="G358" i="2"/>
  <c r="F358" i="2"/>
  <c r="E358" i="2"/>
  <c r="D358" i="2"/>
  <c r="L344" i="2"/>
  <c r="K344" i="2"/>
  <c r="J344" i="2"/>
  <c r="I344" i="2"/>
  <c r="H344" i="2"/>
  <c r="G344" i="2"/>
  <c r="F344" i="2"/>
  <c r="E344" i="2"/>
  <c r="D344" i="2"/>
  <c r="L335" i="2"/>
  <c r="K335" i="2"/>
  <c r="J335" i="2"/>
  <c r="I335" i="2"/>
  <c r="H335" i="2"/>
  <c r="G335" i="2"/>
  <c r="F335" i="2"/>
  <c r="E335" i="2"/>
  <c r="D335" i="2"/>
  <c r="L330" i="2"/>
  <c r="K330" i="2"/>
  <c r="J330" i="2"/>
  <c r="I330" i="2"/>
  <c r="H330" i="2"/>
  <c r="G330" i="2"/>
  <c r="F330" i="2"/>
  <c r="E330" i="2"/>
  <c r="D330" i="2"/>
  <c r="L316" i="2"/>
  <c r="K316" i="2"/>
  <c r="J316" i="2"/>
  <c r="I316" i="2"/>
  <c r="H316" i="2"/>
  <c r="G316" i="2"/>
  <c r="F316" i="2"/>
  <c r="E316" i="2"/>
  <c r="D316" i="2"/>
  <c r="L308" i="2"/>
  <c r="K308" i="2"/>
  <c r="J308" i="2"/>
  <c r="I308" i="2"/>
  <c r="H308" i="2"/>
  <c r="G308" i="2"/>
  <c r="F308" i="2"/>
  <c r="E308" i="2"/>
  <c r="D308" i="2"/>
  <c r="K284" i="2"/>
  <c r="J284" i="2"/>
  <c r="I284" i="2"/>
  <c r="H284" i="2"/>
  <c r="G284" i="2"/>
  <c r="F284" i="2"/>
  <c r="E284" i="2"/>
  <c r="D284" i="2"/>
  <c r="L283" i="2"/>
  <c r="L282" i="2"/>
  <c r="L281" i="2"/>
  <c r="L280" i="2"/>
  <c r="L279" i="2"/>
  <c r="L278" i="2"/>
  <c r="L277" i="2"/>
  <c r="L276" i="2"/>
  <c r="L275" i="2"/>
  <c r="L284" i="2"/>
  <c r="L273" i="2"/>
  <c r="K273" i="2"/>
  <c r="J273" i="2"/>
  <c r="I273" i="2"/>
  <c r="H273" i="2"/>
  <c r="G273" i="2"/>
  <c r="F273" i="2"/>
  <c r="E273" i="2"/>
  <c r="D273" i="2"/>
  <c r="L267" i="2"/>
  <c r="K267" i="2"/>
  <c r="J267" i="2"/>
  <c r="I267" i="2"/>
  <c r="H267" i="2"/>
  <c r="G267" i="2"/>
  <c r="F267" i="2"/>
  <c r="E267" i="2"/>
  <c r="D267" i="2"/>
  <c r="L244" i="2"/>
  <c r="K244" i="2"/>
  <c r="J244" i="2"/>
  <c r="I244" i="2"/>
  <c r="H244" i="2"/>
  <c r="G244" i="2"/>
  <c r="F244" i="2"/>
  <c r="E244" i="2"/>
  <c r="D244" i="2"/>
  <c r="L224" i="2"/>
  <c r="K224" i="2"/>
  <c r="J224" i="2"/>
  <c r="I224" i="2"/>
  <c r="H224" i="2"/>
  <c r="G224" i="2"/>
  <c r="F224" i="2"/>
  <c r="E224" i="2"/>
  <c r="D224" i="2"/>
  <c r="L206" i="2"/>
  <c r="K206" i="2"/>
  <c r="J206" i="2"/>
  <c r="I206" i="2"/>
  <c r="H206" i="2"/>
  <c r="G206" i="2"/>
  <c r="F206" i="2"/>
  <c r="E206" i="2"/>
  <c r="D206" i="2"/>
  <c r="L187" i="2"/>
  <c r="K187" i="2"/>
  <c r="J187" i="2"/>
  <c r="I187" i="2"/>
  <c r="H187" i="2"/>
  <c r="G187" i="2"/>
  <c r="F187" i="2"/>
  <c r="E187" i="2"/>
  <c r="D187" i="2"/>
  <c r="L175" i="2"/>
  <c r="K175" i="2"/>
  <c r="J175" i="2"/>
  <c r="I175" i="2"/>
  <c r="H175" i="2"/>
  <c r="G175" i="2"/>
  <c r="F175" i="2"/>
  <c r="E175" i="2"/>
  <c r="D175" i="2"/>
  <c r="L154" i="2"/>
  <c r="K154" i="2"/>
  <c r="J154" i="2"/>
  <c r="I154" i="2"/>
  <c r="H154" i="2"/>
  <c r="G154" i="2"/>
  <c r="F154" i="2"/>
  <c r="E154" i="2"/>
  <c r="D154" i="2"/>
  <c r="L133" i="2"/>
  <c r="K133" i="2"/>
  <c r="J133" i="2"/>
  <c r="I133" i="2"/>
  <c r="H133" i="2"/>
  <c r="G133" i="2"/>
  <c r="F133" i="2"/>
  <c r="E133" i="2"/>
  <c r="D133" i="2"/>
  <c r="L108" i="2"/>
  <c r="K108" i="2"/>
  <c r="J108" i="2"/>
  <c r="I108" i="2"/>
  <c r="H108" i="2"/>
  <c r="G108" i="2"/>
  <c r="F108" i="2"/>
  <c r="E108" i="2"/>
  <c r="D108" i="2"/>
  <c r="L86" i="2"/>
  <c r="K86" i="2"/>
  <c r="J86" i="2"/>
  <c r="I86" i="2"/>
  <c r="H86" i="2"/>
  <c r="G86" i="2"/>
  <c r="F86" i="2"/>
  <c r="E86" i="2"/>
  <c r="D86" i="2"/>
  <c r="L64" i="2"/>
  <c r="K64" i="2"/>
  <c r="J64" i="2"/>
  <c r="I64" i="2"/>
  <c r="H64" i="2"/>
  <c r="G64" i="2"/>
  <c r="F64" i="2"/>
  <c r="E64" i="2"/>
  <c r="D64" i="2"/>
  <c r="L46" i="2"/>
  <c r="K46" i="2"/>
  <c r="K500" i="2" s="1"/>
  <c r="K534" i="2" s="1"/>
  <c r="J46" i="2"/>
  <c r="I46" i="2"/>
  <c r="H46" i="2"/>
  <c r="G46" i="2"/>
  <c r="F46" i="2"/>
  <c r="E46" i="2"/>
  <c r="D46" i="2"/>
  <c r="L28" i="2"/>
  <c r="J28" i="2"/>
  <c r="J500" i="2"/>
  <c r="J534" i="2" s="1"/>
  <c r="I28" i="2"/>
  <c r="H28" i="2"/>
  <c r="H500" i="2"/>
  <c r="H534" i="2" s="1"/>
  <c r="G28" i="2"/>
  <c r="G500" i="2" s="1"/>
  <c r="G534" i="2" s="1"/>
  <c r="F28" i="2"/>
  <c r="F500" i="2" s="1"/>
  <c r="F534" i="2" s="1"/>
  <c r="E28" i="2"/>
  <c r="E500" i="2"/>
  <c r="E534" i="2" s="1"/>
  <c r="D28" i="2"/>
  <c r="D500" i="2" s="1"/>
  <c r="D534" i="2" s="1"/>
  <c r="L409" i="2" l="1"/>
  <c r="L432" i="2" s="1"/>
  <c r="L500" i="2" s="1"/>
  <c r="L534" i="2" s="1"/>
</calcChain>
</file>

<file path=xl/sharedStrings.xml><?xml version="1.0" encoding="utf-8"?>
<sst xmlns="http://schemas.openxmlformats.org/spreadsheetml/2006/main" count="1408" uniqueCount="640">
  <si>
    <t>Зміст заходів</t>
  </si>
  <si>
    <t>державний бюджет</t>
  </si>
  <si>
    <t>Заходи</t>
  </si>
  <si>
    <t>№</t>
  </si>
  <si>
    <t xml:space="preserve">в т.ч. по кварталах </t>
  </si>
  <si>
    <t>Термін виконання</t>
  </si>
  <si>
    <t>Джерела фінансування,   в тис.грн.</t>
  </si>
  <si>
    <t>Виконавець</t>
  </si>
  <si>
    <t>з/п</t>
  </si>
  <si>
    <t>І</t>
  </si>
  <si>
    <t xml:space="preserve"> ІІ</t>
  </si>
  <si>
    <t xml:space="preserve">ІІІ </t>
  </si>
  <si>
    <t>ІУ</t>
  </si>
  <si>
    <t>міський  бюджет</t>
  </si>
  <si>
    <t>власні кошти</t>
  </si>
  <si>
    <t>Ремонт внутрішньобудинкових мереж холодного водопостачання</t>
  </si>
  <si>
    <t>КЖРЕП,ПП</t>
  </si>
  <si>
    <t>Ремонт внутрішньобудинкових мереж каналізації</t>
  </si>
  <si>
    <t>Ремонт покрівель</t>
  </si>
  <si>
    <t>Ремонт  та заміна опалювальних печей</t>
  </si>
  <si>
    <t>4 буд.</t>
  </si>
  <si>
    <t>-</t>
  </si>
  <si>
    <t>Ремонт оголовків димовентканалів</t>
  </si>
  <si>
    <t>Ремонт електрощитових</t>
  </si>
  <si>
    <t xml:space="preserve">Утеплення підвальних приміщень </t>
  </si>
  <si>
    <t xml:space="preserve">Ремонт сходових клітин </t>
  </si>
  <si>
    <t>3 буд</t>
  </si>
  <si>
    <t>Утеплення інженерних мереж</t>
  </si>
  <si>
    <t>Ремонт під'їздів, в т.ч. вхідних дверей та вікон</t>
  </si>
  <si>
    <t xml:space="preserve">Підготовка шанцевих інструментів (лопат, ломів, льодорубів, шестів для збирання снігу, розчистки тротуарів від льоду та збивання бурульок) </t>
  </si>
  <si>
    <t>Заготівля посипочного матеріалу</t>
  </si>
  <si>
    <t xml:space="preserve">з  підготовки господарства комунальної власності м. Чернівців </t>
  </si>
  <si>
    <t>КЖРЕП № 4</t>
  </si>
  <si>
    <t>Разом по КЖРЕП № 4:</t>
  </si>
  <si>
    <t>КЖРЕП № 5</t>
  </si>
  <si>
    <t>КЖРЕП № 6</t>
  </si>
  <si>
    <t>Разом по КЖРЕП № 6:</t>
  </si>
  <si>
    <t>КЖРЕП № 9</t>
  </si>
  <si>
    <t>КЖРЕП № 11</t>
  </si>
  <si>
    <t>Разом по КЖРЕП № 11:</t>
  </si>
  <si>
    <t>Разом по КЖРЕП № 9:</t>
  </si>
  <si>
    <t>КЖРЕП № 14</t>
  </si>
  <si>
    <t>Разом по КЖРЕП № 14:</t>
  </si>
  <si>
    <t>КЖРЕП № 17</t>
  </si>
  <si>
    <t>Разом по КЖРЕП № 17:</t>
  </si>
  <si>
    <t>ПП "Житлосервіс"</t>
  </si>
  <si>
    <t>Разом по ПП "Житлосервіс":</t>
  </si>
  <si>
    <t>ПП "Ремжитлосервіс"</t>
  </si>
  <si>
    <t>Разом по ПП "Ремжитлосервіс":</t>
  </si>
  <si>
    <t>ПП "Регіон-Центр"</t>
  </si>
  <si>
    <t>Разом по ПП "Регіон-Центр":</t>
  </si>
  <si>
    <t>ПП "Санітарія"</t>
  </si>
  <si>
    <t>Разом по ПП "Санітарія":</t>
  </si>
  <si>
    <t>ПП "Садгора-Сервіс"</t>
  </si>
  <si>
    <t>ТзОВ "ТД Укрвторресурс"</t>
  </si>
  <si>
    <t>Разом по ТзОВ "ТД Укрвторресурс":</t>
  </si>
  <si>
    <t>КП  "Чернівціміськліфт"</t>
  </si>
  <si>
    <t>МКП  "Чернівціспецкомунтранс"</t>
  </si>
  <si>
    <t xml:space="preserve"> </t>
  </si>
  <si>
    <t xml:space="preserve">Заготовка посипочного матеріалу </t>
  </si>
  <si>
    <t>Придбання шин для автотранспорту</t>
  </si>
  <si>
    <t>20 шт.</t>
  </si>
  <si>
    <t>Чернівецьке міське комунальне підрядне шляхово-експлуатаційне підприємство</t>
  </si>
  <si>
    <t>Створення запасу протибуксівних матеріалів:</t>
  </si>
  <si>
    <t>ЧМКПШЕП</t>
  </si>
  <si>
    <t>3000 м3</t>
  </si>
  <si>
    <t xml:space="preserve">   солі</t>
  </si>
  <si>
    <t xml:space="preserve">   бензину</t>
  </si>
  <si>
    <t>5 тн.</t>
  </si>
  <si>
    <t xml:space="preserve">   дизельного палива</t>
  </si>
  <si>
    <t xml:space="preserve">   масел</t>
  </si>
  <si>
    <t>1,5 тн.</t>
  </si>
  <si>
    <t>Ремонт спецавтодорожної техніки, в т.ч.:</t>
  </si>
  <si>
    <t>снігоприбиральних  машин ПМ-130</t>
  </si>
  <si>
    <t>7 од.</t>
  </si>
  <si>
    <t>піскорозкидачів МДК, ПР, IVEKO</t>
  </si>
  <si>
    <t>екскаваторів</t>
  </si>
  <si>
    <t>1 од.</t>
  </si>
  <si>
    <t>навантажувачів "Амкадор"</t>
  </si>
  <si>
    <t>навантажувачів  Т-156</t>
  </si>
  <si>
    <t>снігонавантажувачів</t>
  </si>
  <si>
    <t>автогрейдерів</t>
  </si>
  <si>
    <t>4 од.</t>
  </si>
  <si>
    <t>тракторів з відвалом  Т-150</t>
  </si>
  <si>
    <t>2 од.</t>
  </si>
  <si>
    <t>тракторів МТЗ-80 /щітка, відвал/</t>
  </si>
  <si>
    <t xml:space="preserve">Ремонт побутових приміщень </t>
  </si>
  <si>
    <t>КП "Чернівецьке тролейбусне управління"</t>
  </si>
  <si>
    <t>Середній ремонт тролейбусів</t>
  </si>
  <si>
    <t>Поточний ремонт контактно-кабельної мережі</t>
  </si>
  <si>
    <t>Загальні обсяги коштів на підготовку об'єктів міськелектротранспорту</t>
  </si>
  <si>
    <t>МКП "Міськсвітло"</t>
  </si>
  <si>
    <t>Поточний ремонт пультів включення з/о И-710</t>
  </si>
  <si>
    <t>Ревізія готовності приладів контролю за витратами електроенергії (повірка)</t>
  </si>
  <si>
    <t>МКП "АДС-80"</t>
  </si>
  <si>
    <t>АДС</t>
  </si>
  <si>
    <t>Управління культури міської ради</t>
  </si>
  <si>
    <t>Управління охорони здоров'я міської ради</t>
  </si>
  <si>
    <t xml:space="preserve">Поточний ремонт та підготовка системи опалення, електрозабезпечення, водопостачання та каналізації </t>
  </si>
  <si>
    <t>Системи всіх лікувальних закладів</t>
  </si>
  <si>
    <t>Головні лікарі лікувально-профілактичних закладів міської комунальної власності</t>
  </si>
  <si>
    <t xml:space="preserve">Підготовка котелень та топочних до опалювального сезону. Сервісне обслуговування котлів, перевірка, частковий ремонт, заміна, наладка автоматики котлів та газових систем </t>
  </si>
  <si>
    <t>Проведення поточних та капітальних ремонтів приміщень лікувально-профілактичних закладів</t>
  </si>
  <si>
    <t>Перевірка та підго-</t>
  </si>
  <si>
    <t>8 шт</t>
  </si>
  <si>
    <t xml:space="preserve">товка резервних </t>
  </si>
  <si>
    <t>джерел електропо-стачання,створення необхідного запасу пального в:</t>
  </si>
  <si>
    <t>- пологових будинках №1,2</t>
  </si>
  <si>
    <t>-міській дитячій лікарні;</t>
  </si>
  <si>
    <t>Метрологічна повірка приладів обліку споживання енергоносіїв</t>
  </si>
  <si>
    <t>Управління по фізичній культурі та спорту міської ради</t>
  </si>
  <si>
    <t>Директори КБУ ДЮСШ та КБУ ДЮСШ з футболу</t>
  </si>
  <si>
    <t>Управління освіти міської ради</t>
  </si>
  <si>
    <t>Вирубка аварійних дерев по місту</t>
  </si>
  <si>
    <t xml:space="preserve">постійно </t>
  </si>
  <si>
    <t>Трест ЗГ та ПЗР</t>
  </si>
  <si>
    <t>Забезпечення наявності дров (для опалення побутових приміщень  і прохідних) по вул.Комунальників, 6</t>
  </si>
  <si>
    <t>100 скл.м</t>
  </si>
  <si>
    <t>Підготовка до роботи газових котлів. Очистка димоходів, перевірка їх справності.</t>
  </si>
  <si>
    <t>30 шт.</t>
  </si>
  <si>
    <t>1000 л</t>
  </si>
  <si>
    <t>КП "Чернівціводоканал"</t>
  </si>
  <si>
    <t xml:space="preserve">КП "Чернівці - </t>
  </si>
  <si>
    <t>водоканал"</t>
  </si>
  <si>
    <t>по графіку</t>
  </si>
  <si>
    <t>підряд</t>
  </si>
  <si>
    <t>водоканал",</t>
  </si>
  <si>
    <t>Прокачування свердловин на воду</t>
  </si>
  <si>
    <t>25 шт.</t>
  </si>
  <si>
    <t>МКП "Чернівцітеплокомуненерго"</t>
  </si>
  <si>
    <t>Ремонт теплової ізоляції надземних трубопроводів та транзитних тепломереж</t>
  </si>
  <si>
    <t>Повірка лічильників та приладів КВПтаА</t>
  </si>
  <si>
    <t>Проведення діагностики, внутрішнього огляду та гідравлічних випробувань котлів спеціалізованою організацією</t>
  </si>
  <si>
    <t>Заміна запірної арматури</t>
  </si>
  <si>
    <t>КП "Міжнародний аеропорт "Чернівці"</t>
  </si>
  <si>
    <t>Всього:</t>
  </si>
  <si>
    <t>4 км</t>
  </si>
  <si>
    <t>КП ЧТУ</t>
  </si>
  <si>
    <t>1 шт</t>
  </si>
  <si>
    <t xml:space="preserve">згідно з  кошторисом </t>
  </si>
  <si>
    <t>згідно з кошторисом</t>
  </si>
  <si>
    <t>Автомобілі</t>
  </si>
  <si>
    <t xml:space="preserve"> міських лікарнях № 1,2,3,4</t>
  </si>
  <si>
    <t>1 шт.</t>
  </si>
  <si>
    <t>Попередня               вартість,             тис.грн.</t>
  </si>
  <si>
    <t>Обсяги виконання                     на  рік</t>
  </si>
  <si>
    <t>Управління освіти  міської ради</t>
  </si>
  <si>
    <t>3 шт.</t>
  </si>
  <si>
    <t>12 од.</t>
  </si>
  <si>
    <t>Ремонт теплових мереж після гідровипробування</t>
  </si>
  <si>
    <t>31 буд.</t>
  </si>
  <si>
    <t>30 м.куб</t>
  </si>
  <si>
    <t>55 шт.</t>
  </si>
  <si>
    <t>48 буд</t>
  </si>
  <si>
    <t>59 шт.</t>
  </si>
  <si>
    <t>5 буд</t>
  </si>
  <si>
    <t>42 буд</t>
  </si>
  <si>
    <t>42 шт.</t>
  </si>
  <si>
    <t>6 буд.</t>
  </si>
  <si>
    <t>1 буд.</t>
  </si>
  <si>
    <t>7 буд.</t>
  </si>
  <si>
    <t>10 буд.</t>
  </si>
  <si>
    <t>10 шт.</t>
  </si>
  <si>
    <t>6 буд</t>
  </si>
  <si>
    <t>40 м.куб</t>
  </si>
  <si>
    <t>Заміна фізично зношених та монтаж світильників</t>
  </si>
  <si>
    <t>Заміна повітрянихх ліній ПЛ на самонесучий повітряний провід типу СІПт</t>
  </si>
  <si>
    <t>ТОВ "ТД Укрвторресурс"</t>
  </si>
  <si>
    <t>5 буд.</t>
  </si>
  <si>
    <t>6 шт.</t>
  </si>
  <si>
    <t>25 буд</t>
  </si>
  <si>
    <t>15 буд</t>
  </si>
  <si>
    <t>80 м.п</t>
  </si>
  <si>
    <t>2 буд.</t>
  </si>
  <si>
    <t>Ремонт  внутрішньобудинкових мереж централізованого опалення</t>
  </si>
  <si>
    <t>12 шт.</t>
  </si>
  <si>
    <t>3 буд.</t>
  </si>
  <si>
    <t>Ремонт внутрішньобудинкових мереж централізованого опалення</t>
  </si>
  <si>
    <t>12 буд.</t>
  </si>
  <si>
    <t>8 буд.</t>
  </si>
  <si>
    <t>10 м.куб</t>
  </si>
  <si>
    <t>25 м.куб</t>
  </si>
  <si>
    <r>
      <t>Разом по КЖРЕП № 5</t>
    </r>
    <r>
      <rPr>
        <b/>
        <sz val="11"/>
        <rFont val="Times New Roman"/>
        <family val="1"/>
        <charset val="204"/>
      </rPr>
      <t>:</t>
    </r>
  </si>
  <si>
    <t>45 м.куб</t>
  </si>
  <si>
    <t>5 шт.</t>
  </si>
  <si>
    <t>17 буд.</t>
  </si>
  <si>
    <t>72 шт.</t>
  </si>
  <si>
    <t>Ремонт  внутрвішньобудинкових мереж централізованого опалення</t>
  </si>
  <si>
    <t>50 м.куб</t>
  </si>
  <si>
    <r>
      <t>Р</t>
    </r>
    <r>
      <rPr>
        <b/>
        <sz val="12"/>
        <rFont val="Times New Roman"/>
        <family val="1"/>
        <charset val="204"/>
      </rPr>
      <t>азом по КП "Чернівціміськліфт":</t>
    </r>
  </si>
  <si>
    <t>Разом по МКП "Чернівціспецкомунтранс":</t>
  </si>
  <si>
    <t xml:space="preserve">Разом по МКП "МіськШЕП": </t>
  </si>
  <si>
    <t xml:space="preserve">Разом по КП "Чернівецьке тролейбусне управління": </t>
  </si>
  <si>
    <t xml:space="preserve">Разом по МКП "Міськсвітло": </t>
  </si>
  <si>
    <t xml:space="preserve">Разом по МКП "АДС-080": </t>
  </si>
  <si>
    <t>Разом по управлінню культури:</t>
  </si>
  <si>
    <t>500 шт</t>
  </si>
  <si>
    <t>Разом по управлінню освіти:</t>
  </si>
  <si>
    <t>Забезпечення робітників матеріалами, спецодягом, спецвзуттям, засобами індивідуального захисту</t>
  </si>
  <si>
    <t>Придбання зимового дизельного пального для роботи автокрана та тракторів при низьких температурах.</t>
  </si>
  <si>
    <t>Підготовка автотранспорту та боксів.</t>
  </si>
  <si>
    <t>Разом по КП "Чернівціводоканал":</t>
  </si>
  <si>
    <t>Разом по МКП  "Чернівцітеплокомуненерго"</t>
  </si>
  <si>
    <t xml:space="preserve"> КЖРЕП № 9</t>
  </si>
  <si>
    <t xml:space="preserve"> КЖРЕП № 11</t>
  </si>
  <si>
    <t xml:space="preserve"> ПП "Садгора-Сервіс"</t>
  </si>
  <si>
    <t>14 буд.</t>
  </si>
  <si>
    <t>7 шт.</t>
  </si>
  <si>
    <t>Міські лікарні        № 1,2,3,4, пологовий будинок № 2, міські поліклініки № 2,3</t>
  </si>
  <si>
    <t>Чернівецький міський голова                                                                                          О.Каспрук</t>
  </si>
  <si>
    <t>Разом по КП "Міжнародний аеропорт "Чернівці":</t>
  </si>
  <si>
    <t>154 м.п</t>
  </si>
  <si>
    <r>
      <t>20 буд</t>
    </r>
    <r>
      <rPr>
        <u/>
        <sz val="11"/>
        <rFont val="Times New Roman"/>
        <family val="1"/>
        <charset val="204"/>
      </rPr>
      <t>.</t>
    </r>
  </si>
  <si>
    <t>4буд.</t>
  </si>
  <si>
    <t>1буд</t>
  </si>
  <si>
    <t>7 буд</t>
  </si>
  <si>
    <t>4од.</t>
  </si>
  <si>
    <t>38 буд.</t>
  </si>
  <si>
    <t>6м.п.</t>
  </si>
  <si>
    <t>74 м.п</t>
  </si>
  <si>
    <t>15 шт.</t>
  </si>
  <si>
    <t>3 м.куб</t>
  </si>
  <si>
    <t>5 одиниць</t>
  </si>
  <si>
    <t>2 буд</t>
  </si>
  <si>
    <t>24 буд.</t>
  </si>
  <si>
    <t>135 шт.</t>
  </si>
  <si>
    <t>16 буд.</t>
  </si>
  <si>
    <t>22 буд.</t>
  </si>
  <si>
    <t>40 буд.</t>
  </si>
  <si>
    <t>30 буд.</t>
  </si>
  <si>
    <t>Ремонт елеваторних вузлів</t>
  </si>
  <si>
    <t>60 шт.</t>
  </si>
  <si>
    <t>Ремонт електромереж</t>
  </si>
  <si>
    <t>9 буд.</t>
  </si>
  <si>
    <t>150 м.п</t>
  </si>
  <si>
    <t xml:space="preserve">4 буд </t>
  </si>
  <si>
    <t>27 м.п</t>
  </si>
  <si>
    <t>9 огол..</t>
  </si>
  <si>
    <t>Разом по ПП "Садгора-Сервіс":</t>
  </si>
  <si>
    <t>Техобслуговування димовентиляційних каналів</t>
  </si>
  <si>
    <t>Налагодження та пуск автоматики безпеки опалювальних котлів</t>
  </si>
  <si>
    <t>Поточний ремонт газового обладнання (ГРП, ШГРП, ДКРТ)</t>
  </si>
  <si>
    <t xml:space="preserve">Директори  КБУ ДЮСШ з футболу </t>
  </si>
  <si>
    <t>25 буд.</t>
  </si>
  <si>
    <t>3 огол..</t>
  </si>
  <si>
    <t>Ремонт вхідних дверей та вікон</t>
  </si>
  <si>
    <t xml:space="preserve">Ремонт та заміна внутрішньобудинкових мереж централізованого опалення </t>
  </si>
  <si>
    <t>106 м.п</t>
  </si>
  <si>
    <t>Ремонт внутрішньобудинкових мереж централізованого опаленння</t>
  </si>
  <si>
    <t>Аеропорт</t>
  </si>
  <si>
    <t>2шт.</t>
  </si>
  <si>
    <t>Обробка горищ в ЗОШ і ДНЗ</t>
  </si>
  <si>
    <t>Перезарядка вогнегасників в закладах освіти</t>
  </si>
  <si>
    <t>Навчання відповідальних за газове господарство працівників ЗОШ, ДНЗ, ПНЗ, ДЮСШ</t>
  </si>
  <si>
    <t>Технічне обслуговування газових котлів в ДНЗ, ПНЗ і ДЮСШ</t>
  </si>
  <si>
    <t>50 шт.</t>
  </si>
  <si>
    <t>Повірка та ремонт газоаналізаторів</t>
  </si>
  <si>
    <t>Головний інженер МКП"Чернівцітеплокомуненерго"</t>
  </si>
  <si>
    <t>Гол. інженер, начальники СТР №1, 2, 3</t>
  </si>
  <si>
    <t>3шт.</t>
  </si>
  <si>
    <t>Начальник СТР№2   Піліховський В,В.</t>
  </si>
  <si>
    <t>1шт.</t>
  </si>
  <si>
    <t>Начальник СТР№3  Палагнюк В.І.</t>
  </si>
  <si>
    <t>150м.п.</t>
  </si>
  <si>
    <t>згідно актів</t>
  </si>
  <si>
    <t>Капремонт котла ПТВМ-30  №2 котельні Південна-1</t>
  </si>
  <si>
    <t>СТР №3 підприємства, ПалагнюкВ.І.</t>
  </si>
  <si>
    <t>КП "Трест зеленого господарства та протизсувних робіт"</t>
  </si>
  <si>
    <t>26 буд</t>
  </si>
  <si>
    <t>Проведення ревізії ходової частини наявного автотранспорту</t>
  </si>
  <si>
    <t>МКП "Чернівціспец-комунтранс"</t>
  </si>
  <si>
    <t>Забезпечення підприємства дровами для опалювання</t>
  </si>
  <si>
    <t>Разом по управлінню охорони здоров'я:</t>
  </si>
  <si>
    <t>Разом по управлінню  фізичної культури та спорту:</t>
  </si>
  <si>
    <t>Навчання відповідальних за пожежну безпеку та цивільний захист працівників ЗОШ, ДНЗ, ПНЗ, ДЮСШ управління освіти</t>
  </si>
  <si>
    <t>Забезпечення робітників зимовим спецодягом, згідно з нормами</t>
  </si>
  <si>
    <t>Забезпечення робітників підприємства необхідним інвентарем для очистки території від снігу (лопати, ломи тощо).</t>
  </si>
  <si>
    <t>Разом по КП "Трест зеленого господарства та протизсувних робіт":</t>
  </si>
  <si>
    <t>до роботи в умовах осінньо-зимового періоду 2018-2019 року</t>
  </si>
  <si>
    <t>211 м.п</t>
  </si>
  <si>
    <t>33 буд.</t>
  </si>
  <si>
    <t>151 м.п</t>
  </si>
  <si>
    <t>720 кв.м</t>
  </si>
  <si>
    <t>17 огол..</t>
  </si>
  <si>
    <t>11 шт.</t>
  </si>
  <si>
    <t>120 м.п</t>
  </si>
  <si>
    <t>до 01.10.2018р.</t>
  </si>
  <si>
    <t>37 м.п</t>
  </si>
  <si>
    <t>1373 кв.м</t>
  </si>
  <si>
    <t>34огол..</t>
  </si>
  <si>
    <t>10 шт</t>
  </si>
  <si>
    <t>15 м.п</t>
  </si>
  <si>
    <t>99 кв.м</t>
  </si>
  <si>
    <t>8 огол.</t>
  </si>
  <si>
    <t xml:space="preserve"> 1 буд.</t>
  </si>
  <si>
    <t>17 буд</t>
  </si>
  <si>
    <t>17 шт.</t>
  </si>
  <si>
    <t>92 шт.</t>
  </si>
  <si>
    <t>107 м.п</t>
  </si>
  <si>
    <t>до  01.10.2018р</t>
  </si>
  <si>
    <t>503 кв.м</t>
  </si>
  <si>
    <t>23 огол..</t>
  </si>
  <si>
    <t>9 буд</t>
  </si>
  <si>
    <t>8  буд</t>
  </si>
  <si>
    <t>25м.куб</t>
  </si>
  <si>
    <t>209 м.п</t>
  </si>
  <si>
    <t>85 м.п</t>
  </si>
  <si>
    <t>916 кв.м</t>
  </si>
  <si>
    <t>72 м.п.</t>
  </si>
  <si>
    <t xml:space="preserve"> 3 буд.</t>
  </si>
  <si>
    <t>316 м.п.</t>
  </si>
  <si>
    <t>27 буд</t>
  </si>
  <si>
    <t>21 буд.</t>
  </si>
  <si>
    <t>520 м.п</t>
  </si>
  <si>
    <t>до 01.10.2018р</t>
  </si>
  <si>
    <t>180 м.п</t>
  </si>
  <si>
    <t>110 м.п.</t>
  </si>
  <si>
    <t>15 буд.</t>
  </si>
  <si>
    <t>890 кв.м</t>
  </si>
  <si>
    <t>4 огол..</t>
  </si>
  <si>
    <t>до  15.10.2018р</t>
  </si>
  <si>
    <t>8 шт.</t>
  </si>
  <si>
    <t>11 буд</t>
  </si>
  <si>
    <t>40 шт.</t>
  </si>
  <si>
    <t>104 м.п</t>
  </si>
  <si>
    <t>25 м.п</t>
  </si>
  <si>
    <t>до  10.10.2018р</t>
  </si>
  <si>
    <t>290 кв.м</t>
  </si>
  <si>
    <t xml:space="preserve"> 10 буд.</t>
  </si>
  <si>
    <t>102 м.п</t>
  </si>
  <si>
    <t>14 буд</t>
  </si>
  <si>
    <t>до 01.10.2018 р</t>
  </si>
  <si>
    <t>до01.10.2018р.</t>
  </si>
  <si>
    <t>46 шт.</t>
  </si>
  <si>
    <t xml:space="preserve"> 130 м.п</t>
  </si>
  <si>
    <t xml:space="preserve"> 4 буд.</t>
  </si>
  <si>
    <t>1400 кв.м</t>
  </si>
  <si>
    <t>30 м.п</t>
  </si>
  <si>
    <t>Утеплення інженерних мереж ЦО</t>
  </si>
  <si>
    <t>600 м.п</t>
  </si>
  <si>
    <t>300 кв.м</t>
  </si>
  <si>
    <t>6 огол.</t>
  </si>
  <si>
    <t>13буд</t>
  </si>
  <si>
    <t>15 м. куб.</t>
  </si>
  <si>
    <t>35 м.п</t>
  </si>
  <si>
    <t>2380 кв.м</t>
  </si>
  <si>
    <t>22 шт.</t>
  </si>
  <si>
    <t>187 м.п</t>
  </si>
  <si>
    <t>29 шт.</t>
  </si>
  <si>
    <t>18 м.п</t>
  </si>
  <si>
    <t>40 кв.м</t>
  </si>
  <si>
    <t xml:space="preserve"> 33 м.п</t>
  </si>
  <si>
    <t>45 м.п</t>
  </si>
  <si>
    <t>30 кв.м</t>
  </si>
  <si>
    <t>22 м.п.</t>
  </si>
  <si>
    <t>7 огол..</t>
  </si>
  <si>
    <t>27 шт.</t>
  </si>
  <si>
    <t xml:space="preserve"> 84 м.п</t>
  </si>
  <si>
    <t>11 буд.</t>
  </si>
  <si>
    <t xml:space="preserve"> 546 м.п</t>
  </si>
  <si>
    <t>61 кв.м</t>
  </si>
  <si>
    <t>71 м.п</t>
  </si>
  <si>
    <t>34 буд</t>
  </si>
  <si>
    <t>53 шт.</t>
  </si>
  <si>
    <t>Підготовка будинків до прийому теплоносія (ремонт елеваторних вузлів)</t>
  </si>
  <si>
    <t>46 м.п</t>
  </si>
  <si>
    <t>28 м.куб</t>
  </si>
  <si>
    <t>до 31.12.2018р.</t>
  </si>
  <si>
    <t>Ремонт та підготовка спецавтотранспорту</t>
  </si>
  <si>
    <t>до 01.11.2018 р.</t>
  </si>
  <si>
    <t>Підготовка рухомого складу задіяного на сміттєзвалищі</t>
  </si>
  <si>
    <t>2 т.</t>
  </si>
  <si>
    <t>до 30.10.2018 р.</t>
  </si>
  <si>
    <t>Підготовка необхідного інвентаря для чистки тереторії від снігу</t>
  </si>
  <si>
    <t>до 30.10.2018р.</t>
  </si>
  <si>
    <t>Підготовка вогнегасників та аптечок (повірка, поновлення)</t>
  </si>
  <si>
    <t>Забезпечення працівників зимовим одягом, взуттями</t>
  </si>
  <si>
    <t>11 шт. (ком.)</t>
  </si>
  <si>
    <t>до 30.11.2018р.</t>
  </si>
  <si>
    <t>60 куб. м.</t>
  </si>
  <si>
    <t>Обслуговування котлів опалення</t>
  </si>
  <si>
    <t>Підготовка до зими водогрійки</t>
  </si>
  <si>
    <t xml:space="preserve">   піску (гранвідсіву)</t>
  </si>
  <si>
    <t xml:space="preserve">   суміш</t>
  </si>
  <si>
    <t>Придбання пально-мастильних матеріалів (недоторканий запас)</t>
  </si>
  <si>
    <t>VAN Part Ranger</t>
  </si>
  <si>
    <t>навантажувачів  ЕО2426</t>
  </si>
  <si>
    <t>Придбання спецтехніки для комунальних потреб міста</t>
  </si>
  <si>
    <t>2500 тн.</t>
  </si>
  <si>
    <t>34 од.</t>
  </si>
  <si>
    <t>до 25.11.2018</t>
  </si>
  <si>
    <t>до 05.10.2018</t>
  </si>
  <si>
    <t>до 01.11.2018</t>
  </si>
  <si>
    <t xml:space="preserve">до  01.10.2018р </t>
  </si>
  <si>
    <t xml:space="preserve">до 01.10.2018 р </t>
  </si>
  <si>
    <t>91 од</t>
  </si>
  <si>
    <t>250 шт</t>
  </si>
  <si>
    <t>48 шт</t>
  </si>
  <si>
    <t>12 км</t>
  </si>
  <si>
    <t>ДЖКГ</t>
  </si>
  <si>
    <t>4 шт</t>
  </si>
  <si>
    <t>Ремонт адміністративно-виробничої будівлі (побілка приміщень та заміна вікон - 36 шт.)</t>
  </si>
  <si>
    <t>Ремонт та налагодження системи опалення приміщень адміністративно виробничої будівлі</t>
  </si>
  <si>
    <t>ДЖКГ МКП "Міськсвітло"</t>
  </si>
  <si>
    <t>Підготовка автомобільного транспорту (придбання запчастин та проведення ремонту)</t>
  </si>
  <si>
    <t>9 од.</t>
  </si>
  <si>
    <t>Ремонт побутових приміщень</t>
  </si>
  <si>
    <t>до 10.10.2018р.</t>
  </si>
  <si>
    <t>Капітальний ремонт електропроводки та оздоблювальний ремонт в гаражах І та ІІ боксах</t>
  </si>
  <si>
    <t>Капітальний ремонт електропроводки та оздоблювальний ремонт в майстерні</t>
  </si>
  <si>
    <t>Поточний ремонт покрівлі КБУ "Музична школа № 2"</t>
  </si>
  <si>
    <t>01.10.2018р.</t>
  </si>
  <si>
    <t>Поточний ремонт філії-бібліотеки № 6</t>
  </si>
  <si>
    <t>Поточний ремонт сходів та встановлення пандусу КБУ "Художня школа"</t>
  </si>
  <si>
    <t>Поточний ремонт приміщення КБУ "Художня школа"</t>
  </si>
  <si>
    <t>Поточний ремонт приміщення КБУ "Музична школа № 3"</t>
  </si>
  <si>
    <t>Поточний ремонт приміщення ЦК "Вернісаж"</t>
  </si>
  <si>
    <t>Поточний ремонт приміщення КБУ "Центральний палац культури"</t>
  </si>
  <si>
    <t xml:space="preserve"> 9 закладів</t>
  </si>
  <si>
    <t>до 15.10.2018р</t>
  </si>
  <si>
    <t>Підготовка  всіх транспортних засобів до роботи в зимових умовах</t>
  </si>
  <si>
    <t>Січень-грудень 2018р</t>
  </si>
  <si>
    <t>до 10.10.2018р</t>
  </si>
  <si>
    <t>Повірка лічильників води, газу, електроенергії</t>
  </si>
  <si>
    <t>до 01.08.2018р.</t>
  </si>
  <si>
    <t>до    01.10.2018р.</t>
  </si>
  <si>
    <t>до     01.10.2018р.</t>
  </si>
  <si>
    <t>Поточний ремонт по влаштуванню захистного навісу фундаменту приміщення спортивного залу по вул. Чехова, 23</t>
  </si>
  <si>
    <t>Поточний ремонт по встановленню індивідуальної системи опалення та лічильника обліку теплопостачання в спортивному залі по вул. Південно-Кільцевій, 9</t>
  </si>
  <si>
    <t>до 01.09.2018р.</t>
  </si>
  <si>
    <t>Проведення поточного ремонту в закладах освіти</t>
  </si>
  <si>
    <t>до 01.12.2018р.</t>
  </si>
  <si>
    <t>Заміна лічильників електроенергії</t>
  </si>
  <si>
    <t>Заміна лічильників води</t>
  </si>
  <si>
    <t>Зрізка дерев в ЗНЗ, ДНЗ, ПНЗ, ДЮСШ</t>
  </si>
  <si>
    <t xml:space="preserve">Заміна лічильників тепла </t>
  </si>
  <si>
    <t>1360 шт.</t>
  </si>
  <si>
    <t>до 01.11.2018.</t>
  </si>
  <si>
    <t>до 01.11.2018р.</t>
  </si>
  <si>
    <t>Встановлення пожежної сигналізації в ЗНЗ, ДНЗ, ПНЗ</t>
  </si>
  <si>
    <t>Послуги деритизації</t>
  </si>
  <si>
    <t>Проведення поточного ремонту обладнання котелень</t>
  </si>
  <si>
    <t>Начальники служб теплових районів №1, №2, №3, Служба з ОРЕ і КВПтаА підприємства          Матусевич В.В., Ремонтно-механічна дільниця підприємства     Собко Р.С.</t>
  </si>
  <si>
    <t>згідно графіку</t>
  </si>
  <si>
    <t>Будівельна дільниця підприємства  Тимофій-чук В.В. та підрядники</t>
  </si>
  <si>
    <t xml:space="preserve">Служба з технічного забезпечення дистанційного керування
котельними  та обліку ПЕР Величко С.В.
</t>
  </si>
  <si>
    <t>2 шт.</t>
  </si>
  <si>
    <t>36 шт.</t>
  </si>
  <si>
    <t>Заміна газового обладнання та реконструкція вузлів обліку газу (у т.ч.проектна документація) на котельнях.</t>
  </si>
  <si>
    <t>Начальник газової служби                                                           БабюкЮ.В.</t>
  </si>
  <si>
    <t>Придбання запчастин для автотракторних засобів та проведення техогляду</t>
  </si>
  <si>
    <t>33 од.</t>
  </si>
  <si>
    <t>Начальник гаража підприємства                                          Горда П.М.</t>
  </si>
  <si>
    <t>Отримання дозволів на викиди з джерел (котелень)</t>
  </si>
  <si>
    <t>8 од.</t>
  </si>
  <si>
    <t>Котельня "ЗОШ №16", вул.Білоруська, 77                          100кВтх2шт</t>
  </si>
  <si>
    <t>Начальник СТР№1                                                 Павук О.М.</t>
  </si>
  <si>
    <t>Котельня "ЗОШ №10", вул.Горіхівська, 29                         100кВтх1шт."</t>
  </si>
  <si>
    <t>Котельня "ДНЗ №19", вул.Руська, 178                          100кВтх2шт</t>
  </si>
  <si>
    <t>Котельня "ЗОШ №17", вул.Сокирянська,18      50кВтх1шт.</t>
  </si>
  <si>
    <t>Котельня "ЗОШ №40", вул.Осіння,48                 35кВтх1шт.</t>
  </si>
  <si>
    <t>Котельня "Гімназія №2", вул.Шевченка,31                     50кВтх2шт.</t>
  </si>
  <si>
    <t>4шт.</t>
  </si>
  <si>
    <t>Ремонт покрівель (дахів) котелень</t>
  </si>
  <si>
    <t>6000 кв.м</t>
  </si>
  <si>
    <t>Служба теплового району №1</t>
  </si>
  <si>
    <t>Капітальний ремонт котла Колві-3000 котельні Узбецька, 3</t>
  </si>
  <si>
    <t>За результами тендера</t>
  </si>
  <si>
    <t>з ТК5 до ДНЗ№8</t>
  </si>
  <si>
    <t>20 п м</t>
  </si>
  <si>
    <t xml:space="preserve">з ТК19 на ж/б пр..Незалежності,89 </t>
  </si>
  <si>
    <t>50 п м</t>
  </si>
  <si>
    <t xml:space="preserve">з ТК19 на ж/б пр..Незалежності,87 </t>
  </si>
  <si>
    <t>16 п м</t>
  </si>
  <si>
    <t xml:space="preserve">з ТК26 на ж/б пр..Незалежності,40 </t>
  </si>
  <si>
    <t>Головна,189. ТК№ 22 - ТК№ 23 - Ковальчука,16.</t>
  </si>
  <si>
    <t>160 п м</t>
  </si>
  <si>
    <t>пр. Незалежності, 52 ТК50 - ТК51 - ТК52</t>
  </si>
  <si>
    <t>140 п м</t>
  </si>
  <si>
    <t xml:space="preserve">Пр. Незалежності, 83. ТК 21 – ТК 22    </t>
  </si>
  <si>
    <t>40 п м</t>
  </si>
  <si>
    <t>УТ79 до ЗОШ №28</t>
  </si>
  <si>
    <t>Головна,189. ТК №16 – ТК №19  ТК №19 - ТК № 20-ТК №21 – ТК №22</t>
  </si>
  <si>
    <t>260 п м</t>
  </si>
  <si>
    <t xml:space="preserve">Пр. Незалежності, 72 до 76    </t>
  </si>
  <si>
    <t>200 п м</t>
  </si>
  <si>
    <t>ТРП 5А до ТРП-6А (тунель)</t>
  </si>
  <si>
    <t>500 п м</t>
  </si>
  <si>
    <t>вул.Руська,211А-ТРП-7А</t>
  </si>
  <si>
    <t>250 п м</t>
  </si>
  <si>
    <t>пр. Незалежності, 68 ТК32 - ТК35</t>
  </si>
  <si>
    <t>70 п м</t>
  </si>
  <si>
    <t>Начальник СТР№1                                       Павук О.М.</t>
  </si>
  <si>
    <t>Служба теплового району №2</t>
  </si>
  <si>
    <t>Утилізатор для котла ПТВМ-30 №3 котельні "Південна-1"</t>
  </si>
  <si>
    <t>Реконструкція котельні "Будинок дитини" з підключенням обєктів соцсфери</t>
  </si>
  <si>
    <t>218 п м</t>
  </si>
  <si>
    <t>146 п м</t>
  </si>
  <si>
    <t>700 п м</t>
  </si>
  <si>
    <t>ГТП-4Ю - Комарова, 40</t>
  </si>
  <si>
    <t>230 п м</t>
  </si>
  <si>
    <t>ГТП-4ю.-ВТ№122-ВТ№123-ВТ№124-ВТ№125.</t>
  </si>
  <si>
    <t>360 п м</t>
  </si>
  <si>
    <t>ГТП-3ю.-ВТ№116а-ВТ№116-ВТ№117-ГТП4ю.</t>
  </si>
  <si>
    <t>630 п м</t>
  </si>
  <si>
    <t>Пр.Нез. ТК№51-ТК№52-ТК№53(до ГТП-13)</t>
  </si>
  <si>
    <t>400 п м</t>
  </si>
  <si>
    <t>Служба теплового району №3</t>
  </si>
  <si>
    <t>Капремонт котла ПТВМ-30  №4 котельні Південна-3</t>
  </si>
  <si>
    <t>Утилізатор для котла ПТВМ-30 №5 котельні "Південна-3"</t>
  </si>
  <si>
    <t>220 п м</t>
  </si>
  <si>
    <t>22 п м</t>
  </si>
  <si>
    <t>26 п м</t>
  </si>
  <si>
    <t>32 п м</t>
  </si>
  <si>
    <t>124 п м</t>
  </si>
  <si>
    <t>68 п м</t>
  </si>
  <si>
    <t>96 п м</t>
  </si>
  <si>
    <t>Бульвар Героїв Крут, 2 (ТК№161 - ТК№162)</t>
  </si>
  <si>
    <t>64 п м</t>
  </si>
  <si>
    <t>282 п м</t>
  </si>
  <si>
    <t>Бульвар Героїв Крут, 4 (ТК№152 - ТК№153)</t>
  </si>
  <si>
    <t>180 п м</t>
  </si>
  <si>
    <r>
      <t>Капремонт теплових мереж</t>
    </r>
    <r>
      <rPr>
        <b/>
        <sz val="11"/>
        <rFont val="Tahoma"/>
        <family val="2"/>
        <charset val="204"/>
      </rPr>
      <t>:</t>
    </r>
  </si>
  <si>
    <t>Проведення поточного ремсонту ШЗПС та перону згідно Акту дефектів від 03.04.2018р.</t>
  </si>
  <si>
    <t>ШЗПС - 10000 кв.м. МС-5;6- 4600кв.м.</t>
  </si>
  <si>
    <t>Поновлення макування на ШЗПС та пероні</t>
  </si>
  <si>
    <t>1200 кв.м.</t>
  </si>
  <si>
    <t>Придбання реагенту АНС</t>
  </si>
  <si>
    <t>20 т.</t>
  </si>
  <si>
    <t>до 15.10.2018р.</t>
  </si>
  <si>
    <t>Проведення покосу трав</t>
  </si>
  <si>
    <t>80 га.</t>
  </si>
  <si>
    <t>Проведення ТО газових котлів</t>
  </si>
  <si>
    <t>до 15.09.2018р.</t>
  </si>
  <si>
    <t>Повірка лічильників газу</t>
  </si>
  <si>
    <t>Провести ТО ШРП</t>
  </si>
  <si>
    <t>Придбання рідини для зняття обледеніння з поверхні ПС</t>
  </si>
  <si>
    <t>5 т.</t>
  </si>
  <si>
    <t>Заготівля посипочного матеріалу на територію тресту</t>
  </si>
  <si>
    <t>15 т</t>
  </si>
  <si>
    <t>Ремонт адміністративних та побутових приміщень на вул. Комунальників, 6</t>
  </si>
  <si>
    <t>до 30.09.2018р.</t>
  </si>
  <si>
    <t>до     01.11.2018р.</t>
  </si>
  <si>
    <t>до    01.11.2018р.</t>
  </si>
  <si>
    <t>Заміна аварійних водопровідних</t>
  </si>
  <si>
    <t>згідно</t>
  </si>
  <si>
    <t>***</t>
  </si>
  <si>
    <t>мереж на поліетиленові,</t>
  </si>
  <si>
    <t>2700пм</t>
  </si>
  <si>
    <t>полівінілхлоридні труби</t>
  </si>
  <si>
    <t>266 пм</t>
  </si>
  <si>
    <t>2018 року</t>
  </si>
  <si>
    <t>Заміна та кап.ремонт засувок</t>
  </si>
  <si>
    <t xml:space="preserve"> на водопровіднихмережах</t>
  </si>
  <si>
    <t>60 шт</t>
  </si>
  <si>
    <t xml:space="preserve"> графіку 2018 р</t>
  </si>
  <si>
    <t>Заміна та капітальний ремонт</t>
  </si>
  <si>
    <t>пожежних гідрантів на  мережах</t>
  </si>
  <si>
    <t>85шт.</t>
  </si>
  <si>
    <t>припису МНС</t>
  </si>
  <si>
    <t xml:space="preserve">Промивання та прочищення </t>
  </si>
  <si>
    <t>протягом</t>
  </si>
  <si>
    <t xml:space="preserve">приймальних камер КНС,колодязів, </t>
  </si>
  <si>
    <t>18000 пм.</t>
  </si>
  <si>
    <t>колекторів та каналізаційних мереж</t>
  </si>
  <si>
    <t>Заміна аварійних мереж</t>
  </si>
  <si>
    <t xml:space="preserve"> водовідведення </t>
  </si>
  <si>
    <t>315пм.</t>
  </si>
  <si>
    <t>200 пм.</t>
  </si>
  <si>
    <t>Чистка, промивання відстійників,</t>
  </si>
  <si>
    <t>РЧВ на н/ст ІІ і ІІІ підйомів  водогону</t>
  </si>
  <si>
    <t xml:space="preserve"> графіку</t>
  </si>
  <si>
    <t>„Дністер-Чернівці”,  РЧВ „ Попова ”,</t>
  </si>
  <si>
    <t>до 01.09.18р.</t>
  </si>
  <si>
    <t>РЧВ  ІІ,ІІІ Іпідйомів н/ст "Магала"</t>
  </si>
  <si>
    <t>(внс. Очерет-4, Магала-9 )</t>
  </si>
  <si>
    <t>13шт.</t>
  </si>
  <si>
    <t>до 01.10.18.р.</t>
  </si>
  <si>
    <t>Ремонт приміщень та покрівель над</t>
  </si>
  <si>
    <t>будівлями, спорудами  підприємства.</t>
  </si>
  <si>
    <t xml:space="preserve">Підводно - технічні  роботи на н/ст. </t>
  </si>
  <si>
    <t xml:space="preserve"> І- го підйому"Митків"  водогону  </t>
  </si>
  <si>
    <t>3 один</t>
  </si>
  <si>
    <t xml:space="preserve"> "Дністер-Чернівці" </t>
  </si>
  <si>
    <t>Потреба в коштах</t>
  </si>
  <si>
    <t>Всього по МКП  "Чернівцітеплокомуненерго"</t>
  </si>
  <si>
    <t>Підлипчак А.А.</t>
  </si>
  <si>
    <t>Капітальний ремонт димових труб</t>
  </si>
  <si>
    <t>Заміна котлів на 13 котельнях,</t>
  </si>
  <si>
    <t>Будівництво модульної котельні на базі котлів  фірми VIESSMANN загальною потужністю 1,5 МВт по вул.Поштовій,3 в м.Чернівцях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</si>
  <si>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</si>
  <si>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</si>
  <si>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</si>
  <si>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</si>
  <si>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</si>
  <si>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</si>
  <si>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</si>
  <si>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</si>
  <si>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</si>
  <si>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</si>
  <si>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</si>
  <si>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</si>
  <si>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</si>
  <si>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 xml:space="preserve"> МКП "Чернівцітеплокомуненерго"</t>
  </si>
  <si>
    <t>Ремонт внутрішньобудинкових мереж централізовано опалення</t>
  </si>
  <si>
    <t>20 м.п</t>
  </si>
  <si>
    <t>40 м.п</t>
  </si>
  <si>
    <t>Навчання з охорони праці працівників ДНЗ і ЗНЗ</t>
  </si>
  <si>
    <t>Заготовка піску для посипання території в зимовий період</t>
  </si>
  <si>
    <t>Утеплення дверей і вікон на виробничій базі та опорних дільницях</t>
  </si>
  <si>
    <t>96 закладів</t>
  </si>
  <si>
    <t>8 закладів</t>
  </si>
  <si>
    <t>2 закладів</t>
  </si>
  <si>
    <t>20 закладів</t>
  </si>
  <si>
    <t>16 закладів</t>
  </si>
  <si>
    <t>6 закладів</t>
  </si>
  <si>
    <t>34 заклади</t>
  </si>
  <si>
    <t>вул. Луковецька,29 СК№1(ЗОШ№25)</t>
  </si>
  <si>
    <t>вул. Луковецька,29-СК№1(навчальний корпус)</t>
  </si>
  <si>
    <t>ГТП-1ю.-ВТ№96-ВТ№97-ВТ№98-ВТ№99-Героїв Майдану,77а/2</t>
  </si>
  <si>
    <t>Капітальний ремонт котельні "ДНЗ №28",               вул. Петровича Якоба, 12</t>
  </si>
  <si>
    <t>вул. Л.Кобилиці, 88а (ТК№1 - ТК№2)</t>
  </si>
  <si>
    <t>вул. Південно-Кільцева,  (ЦТП№7ю-ДНЗ№35)</t>
  </si>
  <si>
    <t>ву. Головна, 220 (В131 - ТК№131)</t>
  </si>
  <si>
    <t>вул. Л.Кобилиці, 88а (котельня "СШ№32" - ТК№1)</t>
  </si>
  <si>
    <t>вул. Головна, 218 (В131-Ж/Б)</t>
  </si>
  <si>
    <t>вул. Південно-Кільцева, 31 (ТК№70-Ж/Б)</t>
  </si>
  <si>
    <t>вул.Буковинська, 57 (ТК№2 - ж/б)</t>
  </si>
  <si>
    <t>вул. Буковинська, 67а (ТК№1 - ж/б)</t>
  </si>
  <si>
    <t>вул. Ентузіастів, 5 (ТК№125 - ТК№122)</t>
  </si>
  <si>
    <t>від кот. "ЗОШ №14" до поліклініки №1 і ЗОШ №41 (спіро)</t>
  </si>
  <si>
    <r>
      <t xml:space="preserve">*Примітка: </t>
    </r>
    <r>
      <rPr>
        <sz val="14"/>
        <rFont val="Times New Roman"/>
        <family val="1"/>
        <charset val="204"/>
      </rPr>
      <t xml:space="preserve">В нижче зазначеному переліку заходів по МКП "Чернівцітеплокомуненерго" вказано роботи, які необхідно виконати для забезпечення сталого проходження опалювального сизону 2018-2019 років. Перелік нищезазначених робіт передбачено Програмою будівництва, реконструкції та капітального ремонту обєктів житлово-комунального господарства в м. Чернівцях на 2017-2020 роки "Комфортне місто" виконання, яких буде здійснюватись в межах наявного фінансового ресурсу. </t>
    </r>
  </si>
  <si>
    <t>Котельня "ЗОШ №39", вул.І.Карбулицького, 4 ; 100кВтх2шт</t>
  </si>
  <si>
    <t>Котельня, вул.О.Кобилянської,18      100кВтх2шт.</t>
  </si>
  <si>
    <t>Котельня "ЗОШ №8", вул.К. Дзержика, 22                         100кВтх3шт."</t>
  </si>
  <si>
    <t>Котельня "Гімназія №4", вул.Лесі Українки,29 100кВтх2шт.</t>
  </si>
  <si>
    <t>Котельня "ДНЗ №6", вул.Й. Главки, 8-10                          100кВтх1шт</t>
  </si>
  <si>
    <t>Котельня, вул.Героїв Майдану, 43                          100кВтх4шт</t>
  </si>
  <si>
    <t>Котельня "МПДЮ", вул.а.Шептицького, 10                     100кВтх2шт.</t>
  </si>
  <si>
    <r>
      <t xml:space="preserve">Додаток                                                                                                    до рішення виконавчого комітету                                      Чернівецької міської ради                                                                                      </t>
    </r>
    <r>
      <rPr>
        <u/>
        <sz val="18"/>
        <rFont val="Times New Roman"/>
        <family val="1"/>
        <charset val="204"/>
      </rPr>
      <t>15.05.2018</t>
    </r>
    <r>
      <rPr>
        <b/>
        <sz val="18"/>
        <rFont val="Times New Roman"/>
        <family val="1"/>
        <charset val="204"/>
      </rPr>
      <t xml:space="preserve"> № </t>
    </r>
    <r>
      <rPr>
        <u/>
        <sz val="18"/>
        <rFont val="Times New Roman"/>
        <family val="1"/>
        <charset val="204"/>
      </rPr>
      <t>242/10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</si>
</sst>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3" formatCode="#,##0&quot;р.&quot;;[Red]\-#,##0&quot;р.&quot;"/>
    <numFmt numFmtId="203" formatCode="_(* #,##0.00_);_(* \(#,##0.00\);_(* &quot;-&quot;??_);_(@_)"/>
    <numFmt numFmtId="208" formatCode="0.0"/>
    <numFmt numFmtId="212" formatCode="0.000"/>
    <numFmt numFmtId="214" formatCode="0.000%"/>
  </numFmts>
  <fonts count="33" x14ac:knownFonts="1">
    <font>
      <sz val="10"/>
      <name val="Arial"/>
    </font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8"/>
      <name val="Arial"/>
      <family val="2"/>
      <charset val="204"/>
    </font>
    <font>
      <sz val="11"/>
      <name val="Arial"/>
      <family val="2"/>
      <charset val="204"/>
    </font>
    <font>
      <u/>
      <sz val="11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8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Tahoma"/>
      <family val="2"/>
      <charset val="204"/>
    </font>
    <font>
      <sz val="11"/>
      <name val="Tahoma"/>
      <family val="2"/>
      <charset val="204"/>
    </font>
    <font>
      <sz val="11"/>
      <color indexed="12"/>
      <name val="Tahoma"/>
      <family val="2"/>
      <charset val="204"/>
    </font>
    <font>
      <b/>
      <sz val="11"/>
      <name val="Tahoma"/>
      <family val="2"/>
      <charset val="204"/>
    </font>
    <font>
      <b/>
      <u/>
      <sz val="11"/>
      <name val="Tahoma"/>
      <family val="2"/>
      <charset val="204"/>
    </font>
    <font>
      <sz val="8"/>
      <name val="Tahoma"/>
      <family val="2"/>
      <charset val="204"/>
    </font>
    <font>
      <b/>
      <sz val="8"/>
      <name val="Tahoma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u/>
      <sz val="11"/>
      <name val="Arial"/>
      <family val="2"/>
      <charset val="204"/>
    </font>
    <font>
      <b/>
      <sz val="16"/>
      <name val="Times New Roman"/>
      <family val="1"/>
      <charset val="204"/>
    </font>
    <font>
      <sz val="9"/>
      <name val="Tahoma"/>
      <family val="2"/>
      <charset val="204"/>
    </font>
    <font>
      <u/>
      <sz val="1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9" fillId="0" borderId="0"/>
    <xf numFmtId="203" fontId="1" fillId="0" borderId="0" applyFont="0" applyFill="0" applyBorder="0" applyAlignment="0" applyProtection="0"/>
  </cellStyleXfs>
  <cellXfs count="475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2" fontId="2" fillId="0" borderId="0" xfId="0" applyNumberFormat="1" applyFont="1" applyFill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8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3" fillId="0" borderId="0" xfId="0" applyFont="1" applyFill="1" applyAlignment="1">
      <alignment horizontal="center"/>
    </xf>
    <xf numFmtId="0" fontId="2" fillId="2" borderId="0" xfId="0" applyFont="1" applyFill="1"/>
    <xf numFmtId="2" fontId="8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/>
    </xf>
    <xf numFmtId="2" fontId="8" fillId="0" borderId="2" xfId="0" applyNumberFormat="1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justify" vertical="top" wrapText="1"/>
    </xf>
    <xf numFmtId="0" fontId="9" fillId="0" borderId="2" xfId="0" applyFont="1" applyFill="1" applyBorder="1" applyAlignment="1">
      <alignment horizontal="center" vertical="top" wrapText="1"/>
    </xf>
    <xf numFmtId="208" fontId="9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wrapText="1"/>
    </xf>
    <xf numFmtId="208" fontId="3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2" fontId="3" fillId="0" borderId="2" xfId="0" applyNumberFormat="1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2" fontId="3" fillId="0" borderId="2" xfId="0" applyNumberFormat="1" applyFont="1" applyFill="1" applyBorder="1" applyAlignment="1">
      <alignment horizontal="center" vertical="top" wrapText="1"/>
    </xf>
    <xf numFmtId="0" fontId="2" fillId="3" borderId="0" xfId="0" applyFont="1" applyFill="1"/>
    <xf numFmtId="0" fontId="15" fillId="0" borderId="0" xfId="0" applyFont="1"/>
    <xf numFmtId="0" fontId="15" fillId="0" borderId="0" xfId="0" applyFont="1" applyBorder="1"/>
    <xf numFmtId="0" fontId="8" fillId="0" borderId="2" xfId="0" applyFont="1" applyFill="1" applyBorder="1" applyAlignment="1">
      <alignment horizontal="left" vertical="center" wrapText="1"/>
    </xf>
    <xf numFmtId="0" fontId="17" fillId="0" borderId="4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3" fillId="0" borderId="1" xfId="0" applyFont="1" applyFill="1" applyBorder="1" applyAlignment="1"/>
    <xf numFmtId="0" fontId="9" fillId="0" borderId="1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208" fontId="9" fillId="0" borderId="1" xfId="0" applyNumberFormat="1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208" fontId="3" fillId="0" borderId="6" xfId="0" applyNumberFormat="1" applyFont="1" applyFill="1" applyBorder="1" applyAlignment="1">
      <alignment horizontal="center"/>
    </xf>
    <xf numFmtId="208" fontId="5" fillId="0" borderId="7" xfId="0" applyNumberFormat="1" applyFont="1" applyFill="1" applyBorder="1" applyAlignment="1">
      <alignment horizontal="center"/>
    </xf>
    <xf numFmtId="0" fontId="8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9" xfId="0" applyNumberFormat="1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208" fontId="2" fillId="2" borderId="9" xfId="0" applyNumberFormat="1" applyFont="1" applyFill="1" applyBorder="1" applyAlignment="1">
      <alignment horizontal="center" vertical="center" wrapText="1"/>
    </xf>
    <xf numFmtId="208" fontId="2" fillId="2" borderId="3" xfId="0" applyNumberFormat="1" applyFont="1" applyFill="1" applyBorder="1" applyAlignment="1">
      <alignment horizontal="center" vertical="center" wrapText="1"/>
    </xf>
    <xf numFmtId="2" fontId="2" fillId="2" borderId="10" xfId="0" applyNumberFormat="1" applyFont="1" applyFill="1" applyBorder="1" applyAlignment="1">
      <alignment horizontal="center" vertical="center" wrapText="1"/>
    </xf>
    <xf numFmtId="2" fontId="2" fillId="2" borderId="8" xfId="0" applyNumberFormat="1" applyFont="1" applyFill="1" applyBorder="1" applyAlignment="1">
      <alignment horizontal="center" vertical="center" wrapText="1"/>
    </xf>
    <xf numFmtId="2" fontId="2" fillId="2" borderId="1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Fill="1"/>
    <xf numFmtId="0" fontId="20" fillId="0" borderId="0" xfId="0" applyFont="1" applyFill="1"/>
    <xf numFmtId="0" fontId="21" fillId="0" borderId="4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center" vertical="center" wrapText="1"/>
    </xf>
    <xf numFmtId="212" fontId="21" fillId="0" borderId="2" xfId="0" applyNumberFormat="1" applyFont="1" applyFill="1" applyBorder="1" applyAlignment="1">
      <alignment horizontal="center" vertical="center"/>
    </xf>
    <xf numFmtId="212" fontId="22" fillId="0" borderId="2" xfId="0" applyNumberFormat="1" applyFont="1" applyFill="1" applyBorder="1" applyAlignment="1">
      <alignment horizontal="center" vertical="center"/>
    </xf>
    <xf numFmtId="212" fontId="21" fillId="0" borderId="0" xfId="0" applyNumberFormat="1" applyFont="1" applyFill="1" applyBorder="1" applyAlignment="1">
      <alignment horizontal="center" vertical="center" wrapText="1"/>
    </xf>
    <xf numFmtId="212" fontId="21" fillId="0" borderId="0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/>
    <xf numFmtId="0" fontId="21" fillId="0" borderId="2" xfId="0" applyFont="1" applyFill="1" applyBorder="1" applyAlignment="1">
      <alignment vertical="center" wrapText="1"/>
    </xf>
    <xf numFmtId="0" fontId="23" fillId="0" borderId="2" xfId="0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212" fontId="21" fillId="0" borderId="12" xfId="0" applyNumberFormat="1" applyFont="1" applyFill="1" applyBorder="1" applyAlignment="1">
      <alignment horizontal="center" vertical="center"/>
    </xf>
    <xf numFmtId="212" fontId="22" fillId="0" borderId="12" xfId="0" applyNumberFormat="1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vertical="center" wrapText="1"/>
    </xf>
    <xf numFmtId="0" fontId="23" fillId="0" borderId="3" xfId="0" applyFont="1" applyFill="1" applyBorder="1" applyAlignment="1">
      <alignment horizontal="center" vertical="center" wrapText="1"/>
    </xf>
    <xf numFmtId="212" fontId="21" fillId="0" borderId="3" xfId="0" applyNumberFormat="1" applyFont="1" applyFill="1" applyBorder="1" applyAlignment="1">
      <alignment horizontal="center" vertical="center" wrapText="1"/>
    </xf>
    <xf numFmtId="212" fontId="22" fillId="0" borderId="3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1" fillId="0" borderId="2" xfId="1" applyFont="1" applyFill="1" applyBorder="1" applyAlignment="1">
      <alignment vertical="center" wrapText="1"/>
    </xf>
    <xf numFmtId="0" fontId="21" fillId="0" borderId="2" xfId="1" applyFont="1" applyFill="1" applyBorder="1" applyAlignment="1">
      <alignment horizontal="center" vertical="center"/>
    </xf>
    <xf numFmtId="0" fontId="21" fillId="0" borderId="1" xfId="1" applyFont="1" applyFill="1" applyBorder="1" applyAlignment="1">
      <alignment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23" fillId="0" borderId="15" xfId="0" applyFont="1" applyFill="1" applyBorder="1" applyAlignment="1">
      <alignment vertical="center" wrapText="1"/>
    </xf>
    <xf numFmtId="0" fontId="23" fillId="0" borderId="15" xfId="0" applyFont="1" applyFill="1" applyBorder="1" applyAlignment="1">
      <alignment horizontal="center" vertical="center" wrapText="1"/>
    </xf>
    <xf numFmtId="212" fontId="21" fillId="0" borderId="15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left" wrapText="1"/>
    </xf>
    <xf numFmtId="0" fontId="21" fillId="0" borderId="2" xfId="1" applyFont="1" applyFill="1" applyBorder="1"/>
    <xf numFmtId="0" fontId="21" fillId="0" borderId="2" xfId="1" applyFont="1" applyFill="1" applyBorder="1" applyAlignment="1">
      <alignment wrapText="1"/>
    </xf>
    <xf numFmtId="0" fontId="21" fillId="0" borderId="2" xfId="1" applyFont="1" applyFill="1" applyBorder="1" applyAlignment="1">
      <alignment horizontal="left" vertical="center" wrapText="1"/>
    </xf>
    <xf numFmtId="0" fontId="23" fillId="0" borderId="15" xfId="0" applyFont="1" applyFill="1" applyBorder="1" applyAlignment="1">
      <alignment horizontal="center" wrapText="1"/>
    </xf>
    <xf numFmtId="212" fontId="21" fillId="0" borderId="2" xfId="0" applyNumberFormat="1" applyFont="1" applyFill="1" applyBorder="1" applyAlignment="1">
      <alignment horizontal="center" vertical="center" wrapText="1"/>
    </xf>
    <xf numFmtId="212" fontId="20" fillId="0" borderId="2" xfId="0" applyNumberFormat="1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vertical="center"/>
    </xf>
    <xf numFmtId="0" fontId="25" fillId="0" borderId="16" xfId="0" applyFont="1" applyFill="1" applyBorder="1" applyAlignment="1">
      <alignment horizontal="left" vertical="center" wrapText="1"/>
    </xf>
    <xf numFmtId="0" fontId="26" fillId="0" borderId="17" xfId="0" applyFont="1" applyFill="1" applyBorder="1" applyAlignment="1">
      <alignment horizontal="left" vertical="center" wrapText="1"/>
    </xf>
    <xf numFmtId="0" fontId="26" fillId="0" borderId="18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208" fontId="3" fillId="0" borderId="0" xfId="0" applyNumberFormat="1" applyFont="1" applyFill="1" applyBorder="1" applyAlignment="1">
      <alignment horizontal="center"/>
    </xf>
    <xf numFmtId="208" fontId="5" fillId="0" borderId="0" xfId="0" applyNumberFormat="1" applyFont="1" applyFill="1" applyBorder="1" applyAlignment="1">
      <alignment horizontal="center"/>
    </xf>
    <xf numFmtId="0" fontId="21" fillId="0" borderId="19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212" fontId="21" fillId="0" borderId="1" xfId="0" applyNumberFormat="1" applyFont="1" applyFill="1" applyBorder="1" applyAlignment="1">
      <alignment horizontal="center" vertical="center"/>
    </xf>
    <xf numFmtId="212" fontId="22" fillId="0" borderId="1" xfId="0" applyNumberFormat="1" applyFont="1" applyFill="1" applyBorder="1" applyAlignment="1">
      <alignment horizontal="center" vertical="center"/>
    </xf>
    <xf numFmtId="0" fontId="25" fillId="0" borderId="20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28" fillId="0" borderId="0" xfId="0" applyFont="1"/>
    <xf numFmtId="2" fontId="7" fillId="0" borderId="0" xfId="0" applyNumberFormat="1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/>
    <xf numFmtId="0" fontId="7" fillId="0" borderId="3" xfId="0" applyFont="1" applyFill="1" applyBorder="1" applyAlignment="1">
      <alignment horizontal="center"/>
    </xf>
    <xf numFmtId="0" fontId="7" fillId="0" borderId="9" xfId="0" applyFont="1" applyFill="1" applyBorder="1"/>
    <xf numFmtId="0" fontId="7" fillId="0" borderId="1" xfId="0" applyFont="1" applyFill="1" applyBorder="1"/>
    <xf numFmtId="0" fontId="7" fillId="0" borderId="3" xfId="0" applyFont="1" applyFill="1" applyBorder="1"/>
    <xf numFmtId="2" fontId="0" fillId="0" borderId="0" xfId="0" applyNumberFormat="1"/>
    <xf numFmtId="2" fontId="7" fillId="0" borderId="21" xfId="0" applyNumberFormat="1" applyFont="1" applyFill="1" applyBorder="1" applyAlignment="1">
      <alignment horizontal="center"/>
    </xf>
    <xf numFmtId="0" fontId="7" fillId="0" borderId="21" xfId="0" applyFont="1" applyFill="1" applyBorder="1"/>
    <xf numFmtId="208" fontId="7" fillId="0" borderId="0" xfId="0" applyNumberFormat="1" applyFont="1" applyFill="1" applyBorder="1" applyAlignment="1">
      <alignment horizontal="center"/>
    </xf>
    <xf numFmtId="208" fontId="7" fillId="0" borderId="9" xfId="0" applyNumberFormat="1" applyFont="1" applyFill="1" applyBorder="1" applyAlignment="1">
      <alignment horizontal="center"/>
    </xf>
    <xf numFmtId="0" fontId="7" fillId="0" borderId="21" xfId="0" applyFont="1" applyFill="1" applyBorder="1" applyAlignment="1">
      <alignment horizontal="left"/>
    </xf>
    <xf numFmtId="208" fontId="7" fillId="0" borderId="1" xfId="0" applyNumberFormat="1" applyFont="1" applyFill="1" applyBorder="1"/>
    <xf numFmtId="208" fontId="7" fillId="0" borderId="21" xfId="0" applyNumberFormat="1" applyFont="1" applyFill="1" applyBorder="1"/>
    <xf numFmtId="0" fontId="7" fillId="0" borderId="0" xfId="0" applyFont="1" applyFill="1" applyBorder="1" applyAlignment="1">
      <alignment horizontal="left"/>
    </xf>
    <xf numFmtId="0" fontId="11" fillId="0" borderId="10" xfId="0" applyFont="1" applyFill="1" applyBorder="1" applyAlignment="1">
      <alignment horizontal="center"/>
    </xf>
    <xf numFmtId="0" fontId="11" fillId="0" borderId="1" xfId="0" applyFont="1" applyFill="1" applyBorder="1" applyAlignment="1"/>
    <xf numFmtId="2" fontId="11" fillId="0" borderId="10" xfId="0" applyNumberFormat="1" applyFont="1" applyFill="1" applyBorder="1" applyAlignment="1">
      <alignment horizontal="center"/>
    </xf>
    <xf numFmtId="1" fontId="29" fillId="0" borderId="1" xfId="0" applyNumberFormat="1" applyFont="1" applyFill="1" applyBorder="1" applyAlignment="1">
      <alignment horizontal="center"/>
    </xf>
    <xf numFmtId="1" fontId="29" fillId="0" borderId="2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1" fillId="0" borderId="21" xfId="0" applyFont="1" applyFill="1" applyBorder="1" applyAlignment="1">
      <alignment horizontal="center"/>
    </xf>
    <xf numFmtId="2" fontId="11" fillId="0" borderId="1" xfId="0" applyNumberFormat="1" applyFont="1" applyFill="1" applyBorder="1" applyAlignment="1">
      <alignment horizontal="center"/>
    </xf>
    <xf numFmtId="0" fontId="11" fillId="0" borderId="22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0" fontId="11" fillId="0" borderId="9" xfId="0" applyFont="1" applyFill="1" applyBorder="1" applyAlignment="1"/>
    <xf numFmtId="2" fontId="11" fillId="0" borderId="8" xfId="0" applyNumberFormat="1" applyFont="1" applyFill="1" applyBorder="1" applyAlignment="1">
      <alignment horizontal="center"/>
    </xf>
    <xf numFmtId="2" fontId="11" fillId="0" borderId="9" xfId="0" applyNumberFormat="1" applyFont="1" applyFill="1" applyBorder="1" applyAlignment="1">
      <alignment horizontal="center"/>
    </xf>
    <xf numFmtId="2" fontId="11" fillId="0" borderId="0" xfId="0" applyNumberFormat="1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11" fillId="0" borderId="0" xfId="0" applyFont="1" applyFill="1" applyBorder="1"/>
    <xf numFmtId="2" fontId="11" fillId="0" borderId="23" xfId="0" applyNumberFormat="1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0" fontId="11" fillId="0" borderId="3" xfId="0" applyFont="1" applyFill="1" applyBorder="1" applyAlignment="1"/>
    <xf numFmtId="0" fontId="11" fillId="0" borderId="24" xfId="0" applyFont="1" applyBorder="1" applyAlignment="1">
      <alignment horizontal="center"/>
    </xf>
    <xf numFmtId="2" fontId="11" fillId="0" borderId="11" xfId="0" applyNumberFormat="1" applyFont="1" applyBorder="1" applyAlignment="1">
      <alignment horizontal="center"/>
    </xf>
    <xf numFmtId="0" fontId="11" fillId="0" borderId="3" xfId="0" applyFont="1" applyBorder="1"/>
    <xf numFmtId="2" fontId="11" fillId="0" borderId="24" xfId="0" applyNumberFormat="1" applyFont="1" applyBorder="1"/>
    <xf numFmtId="2" fontId="11" fillId="0" borderId="3" xfId="0" applyNumberFormat="1" applyFont="1" applyBorder="1"/>
    <xf numFmtId="0" fontId="11" fillId="0" borderId="24" xfId="0" applyFont="1" applyBorder="1"/>
    <xf numFmtId="0" fontId="11" fillId="0" borderId="3" xfId="0" applyFont="1" applyBorder="1" applyAlignment="1">
      <alignment horizontal="center"/>
    </xf>
    <xf numFmtId="0" fontId="11" fillId="0" borderId="25" xfId="0" applyFont="1" applyBorder="1"/>
    <xf numFmtId="0" fontId="11" fillId="0" borderId="3" xfId="0" applyFont="1" applyFill="1" applyBorder="1" applyAlignment="1">
      <alignment horizontal="center"/>
    </xf>
    <xf numFmtId="0" fontId="11" fillId="0" borderId="10" xfId="0" applyFont="1" applyFill="1" applyBorder="1"/>
    <xf numFmtId="0" fontId="29" fillId="0" borderId="1" xfId="0" applyFont="1" applyFill="1" applyBorder="1" applyAlignment="1">
      <alignment horizontal="center"/>
    </xf>
    <xf numFmtId="0" fontId="29" fillId="0" borderId="9" xfId="0" applyFont="1" applyFill="1" applyBorder="1" applyAlignment="1">
      <alignment horizontal="center"/>
    </xf>
    <xf numFmtId="0" fontId="29" fillId="0" borderId="23" xfId="0" applyFont="1" applyFill="1" applyBorder="1" applyAlignment="1">
      <alignment horizontal="center"/>
    </xf>
    <xf numFmtId="0" fontId="11" fillId="0" borderId="9" xfId="0" applyFont="1" applyFill="1" applyBorder="1"/>
    <xf numFmtId="0" fontId="11" fillId="0" borderId="8" xfId="0" applyFont="1" applyFill="1" applyBorder="1"/>
    <xf numFmtId="0" fontId="11" fillId="0" borderId="1" xfId="0" applyFont="1" applyFill="1" applyBorder="1"/>
    <xf numFmtId="2" fontId="29" fillId="0" borderId="1" xfId="0" applyNumberFormat="1" applyFont="1" applyFill="1" applyBorder="1" applyAlignment="1">
      <alignment horizontal="center"/>
    </xf>
    <xf numFmtId="0" fontId="11" fillId="0" borderId="3" xfId="0" applyFont="1" applyFill="1" applyBorder="1"/>
    <xf numFmtId="2" fontId="11" fillId="0" borderId="3" xfId="0" applyNumberFormat="1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/>
    </xf>
    <xf numFmtId="0" fontId="11" fillId="0" borderId="23" xfId="0" applyFont="1" applyFill="1" applyBorder="1" applyAlignment="1">
      <alignment horizontal="center"/>
    </xf>
    <xf numFmtId="2" fontId="11" fillId="0" borderId="8" xfId="0" applyNumberFormat="1" applyFont="1" applyFill="1" applyBorder="1"/>
    <xf numFmtId="2" fontId="11" fillId="0" borderId="11" xfId="0" applyNumberFormat="1" applyFont="1" applyFill="1" applyBorder="1" applyAlignment="1">
      <alignment horizontal="center"/>
    </xf>
    <xf numFmtId="0" fontId="11" fillId="0" borderId="25" xfId="0" applyFont="1" applyFill="1" applyBorder="1" applyAlignment="1">
      <alignment horizontal="center"/>
    </xf>
    <xf numFmtId="0" fontId="11" fillId="0" borderId="11" xfId="0" applyFont="1" applyFill="1" applyBorder="1"/>
    <xf numFmtId="2" fontId="29" fillId="0" borderId="9" xfId="0" applyNumberFormat="1" applyFont="1" applyFill="1" applyBorder="1" applyAlignment="1">
      <alignment horizontal="center"/>
    </xf>
    <xf numFmtId="1" fontId="29" fillId="0" borderId="9" xfId="0" applyNumberFormat="1" applyFont="1" applyFill="1" applyBorder="1" applyAlignment="1">
      <alignment horizontal="center"/>
    </xf>
    <xf numFmtId="1" fontId="29" fillId="0" borderId="8" xfId="0" applyNumberFormat="1" applyFont="1" applyFill="1" applyBorder="1" applyAlignment="1">
      <alignment horizontal="center"/>
    </xf>
    <xf numFmtId="0" fontId="11" fillId="0" borderId="10" xfId="0" applyFont="1" applyFill="1" applyBorder="1" applyAlignment="1">
      <alignment horizontal="left"/>
    </xf>
    <xf numFmtId="2" fontId="11" fillId="0" borderId="21" xfId="0" applyNumberFormat="1" applyFont="1" applyFill="1" applyBorder="1" applyAlignment="1">
      <alignment horizontal="center"/>
    </xf>
    <xf numFmtId="0" fontId="11" fillId="0" borderId="21" xfId="0" applyFont="1" applyFill="1" applyBorder="1"/>
    <xf numFmtId="0" fontId="11" fillId="0" borderId="8" xfId="0" applyFont="1" applyFill="1" applyBorder="1" applyAlignment="1">
      <alignment horizontal="left"/>
    </xf>
    <xf numFmtId="208" fontId="11" fillId="0" borderId="9" xfId="0" applyNumberFormat="1" applyFont="1" applyFill="1" applyBorder="1"/>
    <xf numFmtId="208" fontId="29" fillId="0" borderId="0" xfId="0" applyNumberFormat="1" applyFont="1" applyFill="1" applyBorder="1" applyAlignment="1">
      <alignment horizontal="center"/>
    </xf>
    <xf numFmtId="208" fontId="29" fillId="0" borderId="9" xfId="0" applyNumberFormat="1" applyFont="1" applyFill="1" applyBorder="1" applyAlignment="1">
      <alignment horizontal="center"/>
    </xf>
    <xf numFmtId="0" fontId="29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29" fillId="0" borderId="21" xfId="0" applyFont="1" applyFill="1" applyBorder="1" applyAlignment="1">
      <alignment horizontal="center"/>
    </xf>
    <xf numFmtId="208" fontId="11" fillId="0" borderId="0" xfId="0" applyNumberFormat="1" applyFont="1" applyFill="1" applyBorder="1" applyAlignment="1">
      <alignment horizontal="center"/>
    </xf>
    <xf numFmtId="208" fontId="11" fillId="0" borderId="9" xfId="0" applyNumberFormat="1" applyFont="1" applyFill="1" applyBorder="1" applyAlignment="1">
      <alignment horizontal="center"/>
    </xf>
    <xf numFmtId="0" fontId="11" fillId="0" borderId="21" xfId="0" applyFont="1" applyFill="1" applyBorder="1" applyAlignment="1">
      <alignment horizontal="left"/>
    </xf>
    <xf numFmtId="208" fontId="11" fillId="0" borderId="1" xfId="0" applyNumberFormat="1" applyFont="1" applyFill="1" applyBorder="1"/>
    <xf numFmtId="208" fontId="11" fillId="0" borderId="21" xfId="0" applyNumberFormat="1" applyFont="1" applyFill="1" applyBorder="1"/>
    <xf numFmtId="0" fontId="11" fillId="0" borderId="0" xfId="0" applyFont="1" applyFill="1" applyBorder="1" applyAlignment="1">
      <alignment horizontal="left"/>
    </xf>
    <xf numFmtId="0" fontId="9" fillId="0" borderId="2" xfId="0" applyFont="1" applyFill="1" applyBorder="1" applyAlignment="1"/>
    <xf numFmtId="4" fontId="3" fillId="0" borderId="2" xfId="0" applyNumberFormat="1" applyFont="1" applyFill="1" applyBorder="1" applyAlignment="1">
      <alignment horizontal="center"/>
    </xf>
    <xf numFmtId="0" fontId="7" fillId="0" borderId="24" xfId="0" applyFont="1" applyFill="1" applyBorder="1" applyAlignment="1">
      <alignment horizontal="left"/>
    </xf>
    <xf numFmtId="208" fontId="7" fillId="0" borderId="24" xfId="0" applyNumberFormat="1" applyFont="1" applyFill="1" applyBorder="1"/>
    <xf numFmtId="208" fontId="7" fillId="0" borderId="3" xfId="0" applyNumberFormat="1" applyFont="1" applyFill="1" applyBorder="1"/>
    <xf numFmtId="0" fontId="7" fillId="0" borderId="24" xfId="0" applyFont="1" applyFill="1" applyBorder="1"/>
    <xf numFmtId="0" fontId="8" fillId="0" borderId="2" xfId="0" applyNumberFormat="1" applyFont="1" applyFill="1" applyBorder="1" applyAlignment="1">
      <alignment horizontal="center" vertical="center" wrapText="1"/>
    </xf>
    <xf numFmtId="0" fontId="21" fillId="0" borderId="4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/>
    </xf>
    <xf numFmtId="208" fontId="30" fillId="0" borderId="6" xfId="0" applyNumberFormat="1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/>
    <xf numFmtId="0" fontId="21" fillId="0" borderId="12" xfId="0" applyFont="1" applyFill="1" applyBorder="1" applyAlignment="1">
      <alignment horizontal="left" wrapText="1"/>
    </xf>
    <xf numFmtId="212" fontId="21" fillId="0" borderId="3" xfId="0" applyNumberFormat="1" applyFont="1" applyFill="1" applyBorder="1" applyAlignment="1">
      <alignment horizontal="center" vertical="center"/>
    </xf>
    <xf numFmtId="212" fontId="31" fillId="0" borderId="0" xfId="0" applyNumberFormat="1" applyFont="1" applyFill="1" applyBorder="1" applyAlignment="1">
      <alignment horizontal="center" vertical="center" wrapText="1"/>
    </xf>
    <xf numFmtId="214" fontId="31" fillId="0" borderId="0" xfId="0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/>
    <xf numFmtId="212" fontId="20" fillId="0" borderId="0" xfId="0" applyNumberFormat="1" applyFont="1" applyFill="1"/>
    <xf numFmtId="0" fontId="21" fillId="0" borderId="16" xfId="0" applyFont="1" applyFill="1" applyBorder="1" applyAlignment="1">
      <alignment horizontal="left" vertical="center" wrapText="1"/>
    </xf>
    <xf numFmtId="212" fontId="3" fillId="0" borderId="0" xfId="0" applyNumberFormat="1" applyFont="1" applyFill="1" applyBorder="1" applyAlignment="1">
      <alignment horizontal="center"/>
    </xf>
    <xf numFmtId="208" fontId="3" fillId="4" borderId="0" xfId="0" applyNumberFormat="1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top" wrapText="1"/>
    </xf>
    <xf numFmtId="2" fontId="8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horizontal="center" wrapText="1"/>
    </xf>
    <xf numFmtId="4" fontId="8" fillId="2" borderId="27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28" xfId="0" applyNumberFormat="1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4" fontId="8" fillId="2" borderId="10" xfId="0" applyNumberFormat="1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4" fontId="8" fillId="2" borderId="11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center" wrapText="1"/>
    </xf>
    <xf numFmtId="4" fontId="8" fillId="2" borderId="2" xfId="0" applyNumberFormat="1" applyFont="1" applyFill="1" applyBorder="1" applyAlignment="1">
      <alignment horizontal="center" wrapText="1"/>
    </xf>
    <xf numFmtId="2" fontId="8" fillId="2" borderId="2" xfId="0" applyNumberFormat="1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8" fillId="2" borderId="11" xfId="0" applyFont="1" applyFill="1" applyBorder="1" applyAlignment="1">
      <alignment vertical="top" wrapText="1"/>
    </xf>
    <xf numFmtId="4" fontId="8" fillId="2" borderId="3" xfId="0" applyNumberFormat="1" applyFont="1" applyFill="1" applyBorder="1" applyAlignment="1">
      <alignment horizontal="center" wrapText="1"/>
    </xf>
    <xf numFmtId="0" fontId="8" fillId="2" borderId="1" xfId="0" applyNumberFormat="1" applyFont="1" applyFill="1" applyBorder="1" applyAlignment="1">
      <alignment horizontal="center" wrapText="1"/>
    </xf>
    <xf numFmtId="2" fontId="8" fillId="2" borderId="1" xfId="0" applyNumberFormat="1" applyFont="1" applyFill="1" applyBorder="1" applyAlignment="1">
      <alignment horizontal="center" wrapText="1"/>
    </xf>
    <xf numFmtId="4" fontId="8" fillId="2" borderId="9" xfId="0" applyNumberFormat="1" applyFont="1" applyFill="1" applyBorder="1" applyAlignment="1">
      <alignment horizontal="center" wrapText="1"/>
    </xf>
    <xf numFmtId="2" fontId="8" fillId="2" borderId="3" xfId="0" applyNumberFormat="1" applyFont="1" applyFill="1" applyBorder="1" applyAlignment="1">
      <alignment horizont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wrapText="1"/>
    </xf>
    <xf numFmtId="4" fontId="15" fillId="2" borderId="3" xfId="0" applyNumberFormat="1" applyFont="1" applyFill="1" applyBorder="1" applyAlignment="1">
      <alignment horizontal="center" wrapText="1"/>
    </xf>
    <xf numFmtId="208" fontId="8" fillId="2" borderId="3" xfId="0" applyNumberFormat="1" applyFont="1" applyFill="1" applyBorder="1" applyAlignment="1">
      <alignment horizontal="center" wrapText="1"/>
    </xf>
    <xf numFmtId="0" fontId="8" fillId="2" borderId="9" xfId="0" applyFont="1" applyFill="1" applyBorder="1" applyAlignment="1">
      <alignment horizontal="center" wrapText="1"/>
    </xf>
    <xf numFmtId="2" fontId="8" fillId="2" borderId="9" xfId="0" applyNumberFormat="1" applyFont="1" applyFill="1" applyBorder="1" applyAlignment="1">
      <alignment horizontal="center" wrapText="1"/>
    </xf>
    <xf numFmtId="0" fontId="8" fillId="2" borderId="10" xfId="0" applyFont="1" applyFill="1" applyBorder="1" applyAlignment="1">
      <alignment horizontal="center" wrapText="1"/>
    </xf>
    <xf numFmtId="0" fontId="8" fillId="2" borderId="11" xfId="0" applyFont="1" applyFill="1" applyBorder="1" applyAlignment="1">
      <alignment horizontal="center" wrapText="1"/>
    </xf>
    <xf numFmtId="0" fontId="8" fillId="2" borderId="22" xfId="0" applyFont="1" applyFill="1" applyBorder="1" applyAlignment="1">
      <alignment horizontal="center" wrapText="1"/>
    </xf>
    <xf numFmtId="4" fontId="8" fillId="2" borderId="24" xfId="0" applyNumberFormat="1" applyFont="1" applyFill="1" applyBorder="1" applyAlignment="1">
      <alignment horizontal="center" vertical="center" wrapText="1"/>
    </xf>
    <xf numFmtId="4" fontId="8" fillId="2" borderId="25" xfId="0" applyNumberFormat="1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wrapText="1"/>
    </xf>
    <xf numFmtId="4" fontId="8" fillId="2" borderId="1" xfId="0" applyNumberFormat="1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  <xf numFmtId="4" fontId="8" fillId="2" borderId="23" xfId="0" applyNumberFormat="1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8" fillId="2" borderId="26" xfId="0" applyFont="1" applyFill="1" applyBorder="1" applyAlignment="1">
      <alignment horizontal="center" wrapText="1"/>
    </xf>
    <xf numFmtId="0" fontId="0" fillId="2" borderId="3" xfId="0" applyFill="1" applyBorder="1" applyAlignment="1">
      <alignment horizontal="center"/>
    </xf>
    <xf numFmtId="0" fontId="8" fillId="2" borderId="2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top"/>
    </xf>
    <xf numFmtId="2" fontId="8" fillId="2" borderId="1" xfId="0" applyNumberFormat="1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4" fontId="8" fillId="2" borderId="22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2" fontId="8" fillId="2" borderId="26" xfId="0" applyNumberFormat="1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wrapText="1"/>
    </xf>
    <xf numFmtId="4" fontId="8" fillId="2" borderId="9" xfId="0" applyNumberFormat="1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top" wrapText="1"/>
    </xf>
    <xf numFmtId="208" fontId="8" fillId="2" borderId="25" xfId="0" applyNumberFormat="1" applyFont="1" applyFill="1" applyBorder="1" applyAlignment="1">
      <alignment horizontal="center" vertical="center" wrapText="1"/>
    </xf>
    <xf numFmtId="2" fontId="8" fillId="2" borderId="9" xfId="0" applyNumberFormat="1" applyFont="1" applyFill="1" applyBorder="1" applyAlignment="1">
      <alignment horizontal="center" vertical="center" wrapText="1"/>
    </xf>
    <xf numFmtId="0" fontId="8" fillId="2" borderId="28" xfId="0" applyNumberFormat="1" applyFont="1" applyFill="1" applyBorder="1" applyAlignment="1">
      <alignment vertical="center" wrapText="1"/>
    </xf>
    <xf numFmtId="2" fontId="8" fillId="2" borderId="28" xfId="0" applyNumberFormat="1" applyFont="1" applyFill="1" applyBorder="1" applyAlignment="1">
      <alignment horizontal="center" vertical="center" wrapText="1"/>
    </xf>
    <xf numFmtId="0" fontId="8" fillId="2" borderId="28" xfId="0" applyNumberFormat="1" applyFont="1" applyFill="1" applyBorder="1" applyAlignment="1">
      <alignment horizontal="center" vertical="center" wrapText="1"/>
    </xf>
    <xf numFmtId="0" fontId="16" fillId="2" borderId="27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/>
    <xf numFmtId="16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vertical="center" wrapText="1"/>
    </xf>
    <xf numFmtId="208" fontId="8" fillId="2" borderId="9" xfId="0" applyNumberFormat="1" applyFont="1" applyFill="1" applyBorder="1" applyAlignment="1">
      <alignment horizontal="center" vertical="center" wrapText="1"/>
    </xf>
    <xf numFmtId="208" fontId="8" fillId="2" borderId="3" xfId="0" applyNumberFormat="1" applyFont="1" applyFill="1" applyBorder="1" applyAlignment="1">
      <alignment horizontal="center" vertical="center" wrapText="1"/>
    </xf>
    <xf numFmtId="2" fontId="8" fillId="2" borderId="9" xfId="0" applyNumberFormat="1" applyFont="1" applyFill="1" applyBorder="1" applyAlignment="1">
      <alignment horizontal="center" vertical="center"/>
    </xf>
    <xf numFmtId="2" fontId="8" fillId="2" borderId="3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0" fontId="5" fillId="2" borderId="22" xfId="0" applyFont="1" applyFill="1" applyBorder="1" applyAlignment="1"/>
    <xf numFmtId="2" fontId="8" fillId="2" borderId="11" xfId="0" applyNumberFormat="1" applyFont="1" applyFill="1" applyBorder="1" applyAlignment="1">
      <alignment horizontal="center" vertical="center" wrapText="1"/>
    </xf>
    <xf numFmtId="0" fontId="5" fillId="2" borderId="25" xfId="0" applyFont="1" applyFill="1" applyBorder="1" applyAlignment="1"/>
    <xf numFmtId="0" fontId="3" fillId="2" borderId="2" xfId="0" applyFont="1" applyFill="1" applyBorder="1" applyAlignment="1">
      <alignment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2" fontId="8" fillId="2" borderId="8" xfId="0" applyNumberFormat="1" applyFont="1" applyFill="1" applyBorder="1" applyAlignment="1">
      <alignment horizontal="center" vertical="center" wrapText="1"/>
    </xf>
    <xf numFmtId="203" fontId="8" fillId="2" borderId="2" xfId="2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2" fontId="8" fillId="2" borderId="1" xfId="0" applyNumberFormat="1" applyFont="1" applyFill="1" applyBorder="1" applyAlignment="1">
      <alignment horizontal="center" vertical="top" wrapText="1"/>
    </xf>
    <xf numFmtId="14" fontId="8" fillId="2" borderId="1" xfId="0" applyNumberFormat="1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wrapText="1"/>
    </xf>
    <xf numFmtId="203" fontId="8" fillId="2" borderId="2" xfId="2" applyFont="1" applyFill="1" applyBorder="1" applyAlignment="1">
      <alignment horizontal="center" vertical="center"/>
    </xf>
    <xf numFmtId="208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2" fontId="8" fillId="2" borderId="27" xfId="0" applyNumberFormat="1" applyFont="1" applyFill="1" applyBorder="1" applyAlignment="1">
      <alignment horizontal="center" vertical="center" wrapText="1"/>
    </xf>
    <xf numFmtId="173" fontId="8" fillId="2" borderId="2" xfId="0" applyNumberFormat="1" applyFont="1" applyFill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top" wrapText="1"/>
    </xf>
    <xf numFmtId="0" fontId="11" fillId="2" borderId="9" xfId="0" applyFont="1" applyFill="1" applyBorder="1" applyAlignment="1">
      <alignment horizontal="center" vertical="top" wrapText="1"/>
    </xf>
    <xf numFmtId="2" fontId="8" fillId="2" borderId="2" xfId="0" applyNumberFormat="1" applyFont="1" applyFill="1" applyBorder="1" applyAlignment="1">
      <alignment horizontal="center" vertical="center"/>
    </xf>
    <xf numFmtId="2" fontId="8" fillId="2" borderId="2" xfId="0" applyNumberFormat="1" applyFont="1" applyFill="1" applyBorder="1" applyAlignment="1">
      <alignment horizontal="center"/>
    </xf>
    <xf numFmtId="0" fontId="20" fillId="0" borderId="2" xfId="0" applyFont="1" applyFill="1" applyBorder="1" applyAlignment="1">
      <alignment vertical="center" wrapText="1"/>
    </xf>
    <xf numFmtId="0" fontId="20" fillId="0" borderId="2" xfId="0" applyFont="1" applyFill="1" applyBorder="1" applyAlignment="1">
      <alignment horizontal="center" vertical="center" wrapText="1"/>
    </xf>
    <xf numFmtId="14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justify" vertical="center" wrapText="1"/>
    </xf>
    <xf numFmtId="49" fontId="21" fillId="2" borderId="4" xfId="0" applyNumberFormat="1" applyFont="1" applyFill="1" applyBorder="1" applyAlignment="1">
      <alignment horizontal="center" vertical="center" wrapText="1"/>
    </xf>
    <xf numFmtId="4" fontId="8" fillId="2" borderId="28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vertical="top" wrapText="1"/>
    </xf>
    <xf numFmtId="0" fontId="8" fillId="2" borderId="11" xfId="0" applyFont="1" applyFill="1" applyBorder="1" applyAlignment="1">
      <alignment vertical="top" wrapText="1"/>
    </xf>
    <xf numFmtId="4" fontId="8" fillId="2" borderId="27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vertical="center" wrapText="1"/>
    </xf>
    <xf numFmtId="0" fontId="8" fillId="2" borderId="1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8" fillId="2" borderId="2" xfId="0" applyFont="1" applyFill="1" applyBorder="1" applyAlignment="1">
      <alignment horizontal="center" wrapText="1"/>
    </xf>
    <xf numFmtId="4" fontId="8" fillId="2" borderId="1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top"/>
    </xf>
    <xf numFmtId="2" fontId="8" fillId="2" borderId="1" xfId="0" applyNumberFormat="1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vertical="center" wrapText="1"/>
    </xf>
    <xf numFmtId="4" fontId="8" fillId="2" borderId="3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5" fillId="0" borderId="27" xfId="0" applyFont="1" applyFill="1" applyBorder="1" applyAlignment="1">
      <alignment horizontal="center" vertical="top" wrapText="1"/>
    </xf>
    <xf numFmtId="0" fontId="8" fillId="2" borderId="26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top" wrapText="1"/>
    </xf>
    <xf numFmtId="0" fontId="5" fillId="0" borderId="33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center" vertical="top" wrapText="1"/>
    </xf>
    <xf numFmtId="2" fontId="8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/>
    </xf>
    <xf numFmtId="0" fontId="8" fillId="2" borderId="2" xfId="0" applyFont="1" applyFill="1" applyBorder="1" applyAlignment="1">
      <alignment vertical="top" wrapText="1"/>
    </xf>
    <xf numFmtId="2" fontId="8" fillId="2" borderId="2" xfId="0" applyNumberFormat="1" applyFont="1" applyFill="1" applyBorder="1" applyAlignment="1">
      <alignment horizontal="center" vertical="top" wrapText="1"/>
    </xf>
    <xf numFmtId="2" fontId="8" fillId="2" borderId="9" xfId="0" applyNumberFormat="1" applyFont="1" applyFill="1" applyBorder="1" applyAlignment="1">
      <alignment horizontal="center" vertical="center" wrapText="1"/>
    </xf>
    <xf numFmtId="2" fontId="8" fillId="2" borderId="3" xfId="0" applyNumberFormat="1" applyFont="1" applyFill="1" applyBorder="1" applyAlignment="1">
      <alignment horizontal="center" vertical="center" wrapText="1"/>
    </xf>
    <xf numFmtId="2" fontId="8" fillId="2" borderId="27" xfId="0" applyNumberFormat="1" applyFont="1" applyFill="1" applyBorder="1" applyAlignment="1">
      <alignment horizontal="center" vertical="center" wrapText="1"/>
    </xf>
    <xf numFmtId="2" fontId="8" fillId="2" borderId="10" xfId="0" applyNumberFormat="1" applyFont="1" applyFill="1" applyBorder="1" applyAlignment="1">
      <alignment horizontal="center" vertical="center" wrapText="1"/>
    </xf>
    <xf numFmtId="2" fontId="8" fillId="2" borderId="1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2" fontId="8" fillId="2" borderId="26" xfId="0" applyNumberFormat="1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/>
    </xf>
    <xf numFmtId="0" fontId="5" fillId="2" borderId="25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28" xfId="0" applyFont="1" applyFill="1" applyBorder="1" applyAlignment="1">
      <alignment horizontal="center" wrapText="1"/>
    </xf>
    <xf numFmtId="0" fontId="8" fillId="2" borderId="27" xfId="0" applyFont="1" applyFill="1" applyBorder="1" applyAlignment="1">
      <alignment horizontal="center" wrapText="1"/>
    </xf>
    <xf numFmtId="0" fontId="8" fillId="2" borderId="28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9" xfId="0" applyNumberFormat="1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top"/>
    </xf>
    <xf numFmtId="0" fontId="8" fillId="2" borderId="3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1" xfId="0" applyFont="1" applyFill="1" applyBorder="1" applyAlignment="1">
      <alignment horizontal="center" vertical="top" wrapText="1"/>
    </xf>
    <xf numFmtId="0" fontId="5" fillId="0" borderId="22" xfId="0" applyFont="1" applyFill="1" applyBorder="1" applyAlignment="1">
      <alignment horizontal="center" vertical="top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208" fontId="8" fillId="2" borderId="2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justify"/>
    </xf>
    <xf numFmtId="0" fontId="8" fillId="2" borderId="3" xfId="0" applyFont="1" applyFill="1" applyBorder="1" applyAlignment="1">
      <alignment horizontal="center" vertical="justify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208" fontId="8" fillId="2" borderId="27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/>
    </xf>
    <xf numFmtId="0" fontId="13" fillId="2" borderId="3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14" fontId="8" fillId="2" borderId="2" xfId="0" applyNumberFormat="1" applyFont="1" applyFill="1" applyBorder="1" applyAlignment="1">
      <alignment horizontal="center" vertical="center" wrapText="1"/>
    </xf>
    <xf numFmtId="173" fontId="8" fillId="2" borderId="2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6" fillId="0" borderId="0" xfId="0" applyFont="1" applyFill="1" applyAlignment="1">
      <alignment horizontal="left" wrapText="1"/>
    </xf>
    <xf numFmtId="0" fontId="10" fillId="0" borderId="0" xfId="0" applyFont="1" applyAlignment="1">
      <alignment horizontal="left"/>
    </xf>
    <xf numFmtId="0" fontId="5" fillId="0" borderId="24" xfId="0" applyFont="1" applyFill="1" applyBorder="1" applyAlignment="1">
      <alignment horizontal="center"/>
    </xf>
    <xf numFmtId="208" fontId="27" fillId="2" borderId="21" xfId="0" applyNumberFormat="1" applyFont="1" applyFill="1" applyBorder="1" applyAlignment="1">
      <alignment horizontal="center"/>
    </xf>
    <xf numFmtId="208" fontId="27" fillId="2" borderId="24" xfId="0" applyNumberFormat="1" applyFont="1" applyFill="1" applyBorder="1" applyAlignment="1">
      <alignment horizontal="center"/>
    </xf>
    <xf numFmtId="2" fontId="8" fillId="2" borderId="3" xfId="0" applyNumberFormat="1" applyFont="1" applyFill="1" applyBorder="1" applyAlignment="1">
      <alignment horizontal="center" vertical="center"/>
    </xf>
    <xf numFmtId="2" fontId="8" fillId="2" borderId="21" xfId="0" applyNumberFormat="1" applyFont="1" applyFill="1" applyBorder="1" applyAlignment="1">
      <alignment horizontal="center" vertical="center"/>
    </xf>
    <xf numFmtId="2" fontId="8" fillId="2" borderId="24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top" wrapText="1"/>
    </xf>
    <xf numFmtId="173" fontId="8" fillId="2" borderId="2" xfId="0" applyNumberFormat="1" applyFont="1" applyFill="1" applyBorder="1" applyAlignment="1">
      <alignment horizontal="center" vertical="top" wrapText="1"/>
    </xf>
    <xf numFmtId="0" fontId="5" fillId="0" borderId="2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top" wrapText="1"/>
    </xf>
    <xf numFmtId="0" fontId="5" fillId="0" borderId="24" xfId="0" applyFont="1" applyFill="1" applyBorder="1" applyAlignment="1">
      <alignment horizontal="center" vertical="top" wrapText="1"/>
    </xf>
    <xf numFmtId="0" fontId="5" fillId="0" borderId="25" xfId="0" applyFont="1" applyFill="1" applyBorder="1" applyAlignment="1">
      <alignment horizontal="center" vertical="top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/>
    </xf>
    <xf numFmtId="0" fontId="8" fillId="2" borderId="24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0" fontId="5" fillId="0" borderId="29" xfId="0" applyFont="1" applyFill="1" applyBorder="1" applyAlignment="1">
      <alignment horizontal="center"/>
    </xf>
    <xf numFmtId="0" fontId="5" fillId="0" borderId="30" xfId="0" applyFont="1" applyFill="1" applyBorder="1" applyAlignment="1">
      <alignment horizontal="center"/>
    </xf>
    <xf numFmtId="0" fontId="5" fillId="0" borderId="31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0" borderId="32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266700</xdr:rowOff>
    </xdr:from>
    <xdr:to>
      <xdr:col>8</xdr:col>
      <xdr:colOff>0</xdr:colOff>
      <xdr:row>5</xdr:row>
      <xdr:rowOff>266700</xdr:rowOff>
    </xdr:to>
    <xdr:sp macro="" textlink="">
      <xdr:nvSpPr>
        <xdr:cNvPr id="1293" name="Line 1"/>
        <xdr:cNvSpPr>
          <a:spLocks noChangeShapeType="1"/>
        </xdr:cNvSpPr>
      </xdr:nvSpPr>
      <xdr:spPr bwMode="auto">
        <a:xfrm>
          <a:off x="9153525" y="2676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84</xdr:row>
          <xdr:rowOff>200025</xdr:rowOff>
        </xdr:from>
        <xdr:to>
          <xdr:col>2</xdr:col>
          <xdr:colOff>123825</xdr:colOff>
          <xdr:row>84</xdr:row>
          <xdr:rowOff>200025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84</xdr:row>
          <xdr:rowOff>200025</xdr:rowOff>
        </xdr:from>
        <xdr:to>
          <xdr:col>2</xdr:col>
          <xdr:colOff>123825</xdr:colOff>
          <xdr:row>84</xdr:row>
          <xdr:rowOff>200025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84</xdr:row>
          <xdr:rowOff>200025</xdr:rowOff>
        </xdr:from>
        <xdr:to>
          <xdr:col>2</xdr:col>
          <xdr:colOff>123825</xdr:colOff>
          <xdr:row>84</xdr:row>
          <xdr:rowOff>200025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106</xdr:row>
          <xdr:rowOff>161925</xdr:rowOff>
        </xdr:from>
        <xdr:to>
          <xdr:col>2</xdr:col>
          <xdr:colOff>123825</xdr:colOff>
          <xdr:row>106</xdr:row>
          <xdr:rowOff>161925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106</xdr:row>
          <xdr:rowOff>161925</xdr:rowOff>
        </xdr:from>
        <xdr:to>
          <xdr:col>2</xdr:col>
          <xdr:colOff>123825</xdr:colOff>
          <xdr:row>106</xdr:row>
          <xdr:rowOff>161925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106</xdr:row>
          <xdr:rowOff>161925</xdr:rowOff>
        </xdr:from>
        <xdr:to>
          <xdr:col>2</xdr:col>
          <xdr:colOff>123825</xdr:colOff>
          <xdr:row>106</xdr:row>
          <xdr:rowOff>161925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131</xdr:row>
          <xdr:rowOff>66675</xdr:rowOff>
        </xdr:from>
        <xdr:to>
          <xdr:col>2</xdr:col>
          <xdr:colOff>123825</xdr:colOff>
          <xdr:row>131</xdr:row>
          <xdr:rowOff>66675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131</xdr:row>
          <xdr:rowOff>66675</xdr:rowOff>
        </xdr:from>
        <xdr:to>
          <xdr:col>2</xdr:col>
          <xdr:colOff>123825</xdr:colOff>
          <xdr:row>131</xdr:row>
          <xdr:rowOff>66675</xdr:rowOff>
        </xdr:to>
        <xdr:sp macro="" textlink="">
          <xdr:nvSpPr>
            <xdr:cNvPr id="1041" name="Object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131</xdr:row>
          <xdr:rowOff>66675</xdr:rowOff>
        </xdr:from>
        <xdr:to>
          <xdr:col>2</xdr:col>
          <xdr:colOff>123825</xdr:colOff>
          <xdr:row>131</xdr:row>
          <xdr:rowOff>66675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152</xdr:row>
          <xdr:rowOff>47625</xdr:rowOff>
        </xdr:from>
        <xdr:to>
          <xdr:col>2</xdr:col>
          <xdr:colOff>123825</xdr:colOff>
          <xdr:row>152</xdr:row>
          <xdr:rowOff>47625</xdr:rowOff>
        </xdr:to>
        <xdr:sp macro="" textlink="">
          <xdr:nvSpPr>
            <xdr:cNvPr id="1043" name="Object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152</xdr:row>
          <xdr:rowOff>47625</xdr:rowOff>
        </xdr:from>
        <xdr:to>
          <xdr:col>2</xdr:col>
          <xdr:colOff>123825</xdr:colOff>
          <xdr:row>152</xdr:row>
          <xdr:rowOff>47625</xdr:rowOff>
        </xdr:to>
        <xdr:sp macro="" textlink="">
          <xdr:nvSpPr>
            <xdr:cNvPr id="1044" name="Object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152</xdr:row>
          <xdr:rowOff>47625</xdr:rowOff>
        </xdr:from>
        <xdr:to>
          <xdr:col>2</xdr:col>
          <xdr:colOff>123825</xdr:colOff>
          <xdr:row>152</xdr:row>
          <xdr:rowOff>47625</xdr:rowOff>
        </xdr:to>
        <xdr:sp macro="" textlink="">
          <xdr:nvSpPr>
            <xdr:cNvPr id="1045" name="Object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172</xdr:row>
          <xdr:rowOff>742950</xdr:rowOff>
        </xdr:from>
        <xdr:to>
          <xdr:col>2</xdr:col>
          <xdr:colOff>123825</xdr:colOff>
          <xdr:row>172</xdr:row>
          <xdr:rowOff>742950</xdr:rowOff>
        </xdr:to>
        <xdr:sp macro="" textlink="">
          <xdr:nvSpPr>
            <xdr:cNvPr id="1046" name="Object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172</xdr:row>
          <xdr:rowOff>742950</xdr:rowOff>
        </xdr:from>
        <xdr:to>
          <xdr:col>2</xdr:col>
          <xdr:colOff>123825</xdr:colOff>
          <xdr:row>172</xdr:row>
          <xdr:rowOff>742950</xdr:rowOff>
        </xdr:to>
        <xdr:sp macro="" textlink="">
          <xdr:nvSpPr>
            <xdr:cNvPr id="1047" name="Object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172</xdr:row>
          <xdr:rowOff>742950</xdr:rowOff>
        </xdr:from>
        <xdr:to>
          <xdr:col>2</xdr:col>
          <xdr:colOff>123825</xdr:colOff>
          <xdr:row>172</xdr:row>
          <xdr:rowOff>742950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184</xdr:row>
          <xdr:rowOff>704850</xdr:rowOff>
        </xdr:from>
        <xdr:to>
          <xdr:col>2</xdr:col>
          <xdr:colOff>123825</xdr:colOff>
          <xdr:row>184</xdr:row>
          <xdr:rowOff>704850</xdr:rowOff>
        </xdr:to>
        <xdr:sp macro="" textlink="">
          <xdr:nvSpPr>
            <xdr:cNvPr id="1049" name="Object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184</xdr:row>
          <xdr:rowOff>704850</xdr:rowOff>
        </xdr:from>
        <xdr:to>
          <xdr:col>2</xdr:col>
          <xdr:colOff>123825</xdr:colOff>
          <xdr:row>184</xdr:row>
          <xdr:rowOff>704850</xdr:rowOff>
        </xdr:to>
        <xdr:sp macro="" textlink="">
          <xdr:nvSpPr>
            <xdr:cNvPr id="1050" name="Object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184</xdr:row>
          <xdr:rowOff>704850</xdr:rowOff>
        </xdr:from>
        <xdr:to>
          <xdr:col>2</xdr:col>
          <xdr:colOff>123825</xdr:colOff>
          <xdr:row>184</xdr:row>
          <xdr:rowOff>704850</xdr:rowOff>
        </xdr:to>
        <xdr:sp macro="" textlink="">
          <xdr:nvSpPr>
            <xdr:cNvPr id="1051" name="Object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203</xdr:row>
          <xdr:rowOff>657225</xdr:rowOff>
        </xdr:from>
        <xdr:to>
          <xdr:col>2</xdr:col>
          <xdr:colOff>123825</xdr:colOff>
          <xdr:row>203</xdr:row>
          <xdr:rowOff>657225</xdr:rowOff>
        </xdr:to>
        <xdr:sp macro="" textlink="">
          <xdr:nvSpPr>
            <xdr:cNvPr id="1055" name="Object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203</xdr:row>
          <xdr:rowOff>657225</xdr:rowOff>
        </xdr:from>
        <xdr:to>
          <xdr:col>2</xdr:col>
          <xdr:colOff>123825</xdr:colOff>
          <xdr:row>203</xdr:row>
          <xdr:rowOff>657225</xdr:rowOff>
        </xdr:to>
        <xdr:sp macro="" textlink="">
          <xdr:nvSpPr>
            <xdr:cNvPr id="1056" name="Object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203</xdr:row>
          <xdr:rowOff>657225</xdr:rowOff>
        </xdr:from>
        <xdr:to>
          <xdr:col>2</xdr:col>
          <xdr:colOff>123825</xdr:colOff>
          <xdr:row>203</xdr:row>
          <xdr:rowOff>657225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221</xdr:row>
          <xdr:rowOff>581025</xdr:rowOff>
        </xdr:from>
        <xdr:to>
          <xdr:col>2</xdr:col>
          <xdr:colOff>123825</xdr:colOff>
          <xdr:row>221</xdr:row>
          <xdr:rowOff>581025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221</xdr:row>
          <xdr:rowOff>581025</xdr:rowOff>
        </xdr:from>
        <xdr:to>
          <xdr:col>2</xdr:col>
          <xdr:colOff>123825</xdr:colOff>
          <xdr:row>221</xdr:row>
          <xdr:rowOff>581025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221</xdr:row>
          <xdr:rowOff>581025</xdr:rowOff>
        </xdr:from>
        <xdr:to>
          <xdr:col>2</xdr:col>
          <xdr:colOff>123825</xdr:colOff>
          <xdr:row>221</xdr:row>
          <xdr:rowOff>581025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241</xdr:row>
          <xdr:rowOff>552450</xdr:rowOff>
        </xdr:from>
        <xdr:to>
          <xdr:col>2</xdr:col>
          <xdr:colOff>123825</xdr:colOff>
          <xdr:row>241</xdr:row>
          <xdr:rowOff>552450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241</xdr:row>
          <xdr:rowOff>552450</xdr:rowOff>
        </xdr:from>
        <xdr:to>
          <xdr:col>2</xdr:col>
          <xdr:colOff>123825</xdr:colOff>
          <xdr:row>241</xdr:row>
          <xdr:rowOff>552450</xdr:rowOff>
        </xdr:to>
        <xdr:sp macro="" textlink="">
          <xdr:nvSpPr>
            <xdr:cNvPr id="1062" name="Object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241</xdr:row>
          <xdr:rowOff>552450</xdr:rowOff>
        </xdr:from>
        <xdr:to>
          <xdr:col>2</xdr:col>
          <xdr:colOff>123825</xdr:colOff>
          <xdr:row>241</xdr:row>
          <xdr:rowOff>552450</xdr:rowOff>
        </xdr:to>
        <xdr:sp macro="" textlink="">
          <xdr:nvSpPr>
            <xdr:cNvPr id="1063" name="Object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263</xdr:row>
          <xdr:rowOff>123825</xdr:rowOff>
        </xdr:from>
        <xdr:to>
          <xdr:col>2</xdr:col>
          <xdr:colOff>123825</xdr:colOff>
          <xdr:row>263</xdr:row>
          <xdr:rowOff>123825</xdr:rowOff>
        </xdr:to>
        <xdr:sp macro="" textlink="">
          <xdr:nvSpPr>
            <xdr:cNvPr id="1064" name="Object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263</xdr:row>
          <xdr:rowOff>123825</xdr:rowOff>
        </xdr:from>
        <xdr:to>
          <xdr:col>2</xdr:col>
          <xdr:colOff>123825</xdr:colOff>
          <xdr:row>263</xdr:row>
          <xdr:rowOff>123825</xdr:rowOff>
        </xdr:to>
        <xdr:sp macro="" textlink="">
          <xdr:nvSpPr>
            <xdr:cNvPr id="1065" name="Object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263</xdr:row>
          <xdr:rowOff>123825</xdr:rowOff>
        </xdr:from>
        <xdr:to>
          <xdr:col>2</xdr:col>
          <xdr:colOff>123825</xdr:colOff>
          <xdr:row>263</xdr:row>
          <xdr:rowOff>123825</xdr:rowOff>
        </xdr:to>
        <xdr:sp macro="" textlink="">
          <xdr:nvSpPr>
            <xdr:cNvPr id="1066" name="Object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328</xdr:row>
          <xdr:rowOff>247650</xdr:rowOff>
        </xdr:from>
        <xdr:to>
          <xdr:col>2</xdr:col>
          <xdr:colOff>123825</xdr:colOff>
          <xdr:row>328</xdr:row>
          <xdr:rowOff>247650</xdr:rowOff>
        </xdr:to>
        <xdr:sp macro="" textlink="">
          <xdr:nvSpPr>
            <xdr:cNvPr id="1076" name="Object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328</xdr:row>
          <xdr:rowOff>247650</xdr:rowOff>
        </xdr:from>
        <xdr:to>
          <xdr:col>2</xdr:col>
          <xdr:colOff>123825</xdr:colOff>
          <xdr:row>328</xdr:row>
          <xdr:rowOff>247650</xdr:rowOff>
        </xdr:to>
        <xdr:sp macro="" textlink="">
          <xdr:nvSpPr>
            <xdr:cNvPr id="1077" name="Object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0</xdr:colOff>
      <xdr:row>506</xdr:row>
      <xdr:rowOff>266700</xdr:rowOff>
    </xdr:from>
    <xdr:to>
      <xdr:col>8</xdr:col>
      <xdr:colOff>0</xdr:colOff>
      <xdr:row>506</xdr:row>
      <xdr:rowOff>266700</xdr:rowOff>
    </xdr:to>
    <xdr:sp macro="" textlink="">
      <xdr:nvSpPr>
        <xdr:cNvPr id="1294" name="Line 1"/>
        <xdr:cNvSpPr>
          <a:spLocks noChangeShapeType="1"/>
        </xdr:cNvSpPr>
      </xdr:nvSpPr>
      <xdr:spPr bwMode="auto">
        <a:xfrm>
          <a:off x="9153525" y="159334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5</xdr:row>
      <xdr:rowOff>266700</xdr:rowOff>
    </xdr:from>
    <xdr:to>
      <xdr:col>8</xdr:col>
      <xdr:colOff>0</xdr:colOff>
      <xdr:row>5</xdr:row>
      <xdr:rowOff>266700</xdr:rowOff>
    </xdr:to>
    <xdr:sp macro="" textlink="">
      <xdr:nvSpPr>
        <xdr:cNvPr id="1295" name="Line 1"/>
        <xdr:cNvSpPr>
          <a:spLocks noChangeShapeType="1"/>
        </xdr:cNvSpPr>
      </xdr:nvSpPr>
      <xdr:spPr bwMode="auto">
        <a:xfrm>
          <a:off x="9153525" y="2676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84</xdr:row>
          <xdr:rowOff>200025</xdr:rowOff>
        </xdr:from>
        <xdr:to>
          <xdr:col>2</xdr:col>
          <xdr:colOff>123825</xdr:colOff>
          <xdr:row>84</xdr:row>
          <xdr:rowOff>200025</xdr:rowOff>
        </xdr:to>
        <xdr:sp macro="" textlink="">
          <xdr:nvSpPr>
            <xdr:cNvPr id="1253" name="Object 229" hidden="1">
              <a:extLst>
                <a:ext uri="{63B3BB69-23CF-44E3-9099-C40C66FF867C}">
                  <a14:compatExt spid="_x0000_s12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84</xdr:row>
          <xdr:rowOff>200025</xdr:rowOff>
        </xdr:from>
        <xdr:to>
          <xdr:col>2</xdr:col>
          <xdr:colOff>123825</xdr:colOff>
          <xdr:row>84</xdr:row>
          <xdr:rowOff>200025</xdr:rowOff>
        </xdr:to>
        <xdr:sp macro="" textlink="">
          <xdr:nvSpPr>
            <xdr:cNvPr id="1254" name="Object 230" hidden="1">
              <a:extLst>
                <a:ext uri="{63B3BB69-23CF-44E3-9099-C40C66FF867C}">
                  <a14:compatExt spid="_x0000_s12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84</xdr:row>
          <xdr:rowOff>200025</xdr:rowOff>
        </xdr:from>
        <xdr:to>
          <xdr:col>2</xdr:col>
          <xdr:colOff>123825</xdr:colOff>
          <xdr:row>84</xdr:row>
          <xdr:rowOff>200025</xdr:rowOff>
        </xdr:to>
        <xdr:sp macro="" textlink="">
          <xdr:nvSpPr>
            <xdr:cNvPr id="1255" name="Object 231" hidden="1">
              <a:extLst>
                <a:ext uri="{63B3BB69-23CF-44E3-9099-C40C66FF867C}">
                  <a14:compatExt spid="_x0000_s12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106</xdr:row>
          <xdr:rowOff>161925</xdr:rowOff>
        </xdr:from>
        <xdr:to>
          <xdr:col>2</xdr:col>
          <xdr:colOff>123825</xdr:colOff>
          <xdr:row>106</xdr:row>
          <xdr:rowOff>161925</xdr:rowOff>
        </xdr:to>
        <xdr:sp macro="" textlink="">
          <xdr:nvSpPr>
            <xdr:cNvPr id="1256" name="Object 232" hidden="1">
              <a:extLst>
                <a:ext uri="{63B3BB69-23CF-44E3-9099-C40C66FF867C}">
                  <a14:compatExt spid="_x0000_s12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106</xdr:row>
          <xdr:rowOff>161925</xdr:rowOff>
        </xdr:from>
        <xdr:to>
          <xdr:col>2</xdr:col>
          <xdr:colOff>123825</xdr:colOff>
          <xdr:row>106</xdr:row>
          <xdr:rowOff>161925</xdr:rowOff>
        </xdr:to>
        <xdr:sp macro="" textlink="">
          <xdr:nvSpPr>
            <xdr:cNvPr id="1257" name="Object 233" hidden="1">
              <a:extLst>
                <a:ext uri="{63B3BB69-23CF-44E3-9099-C40C66FF867C}">
                  <a14:compatExt spid="_x0000_s12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106</xdr:row>
          <xdr:rowOff>161925</xdr:rowOff>
        </xdr:from>
        <xdr:to>
          <xdr:col>2</xdr:col>
          <xdr:colOff>123825</xdr:colOff>
          <xdr:row>106</xdr:row>
          <xdr:rowOff>161925</xdr:rowOff>
        </xdr:to>
        <xdr:sp macro="" textlink="">
          <xdr:nvSpPr>
            <xdr:cNvPr id="1258" name="Object 234" hidden="1">
              <a:extLst>
                <a:ext uri="{63B3BB69-23CF-44E3-9099-C40C66FF867C}">
                  <a14:compatExt spid="_x0000_s12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131</xdr:row>
          <xdr:rowOff>66675</xdr:rowOff>
        </xdr:from>
        <xdr:to>
          <xdr:col>2</xdr:col>
          <xdr:colOff>123825</xdr:colOff>
          <xdr:row>131</xdr:row>
          <xdr:rowOff>66675</xdr:rowOff>
        </xdr:to>
        <xdr:sp macro="" textlink="">
          <xdr:nvSpPr>
            <xdr:cNvPr id="1259" name="Object 235" hidden="1">
              <a:extLst>
                <a:ext uri="{63B3BB69-23CF-44E3-9099-C40C66FF867C}">
                  <a14:compatExt spid="_x0000_s12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131</xdr:row>
          <xdr:rowOff>66675</xdr:rowOff>
        </xdr:from>
        <xdr:to>
          <xdr:col>2</xdr:col>
          <xdr:colOff>123825</xdr:colOff>
          <xdr:row>131</xdr:row>
          <xdr:rowOff>66675</xdr:rowOff>
        </xdr:to>
        <xdr:sp macro="" textlink="">
          <xdr:nvSpPr>
            <xdr:cNvPr id="1260" name="Object 236" hidden="1">
              <a:extLst>
                <a:ext uri="{63B3BB69-23CF-44E3-9099-C40C66FF867C}">
                  <a14:compatExt spid="_x0000_s12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131</xdr:row>
          <xdr:rowOff>66675</xdr:rowOff>
        </xdr:from>
        <xdr:to>
          <xdr:col>2</xdr:col>
          <xdr:colOff>123825</xdr:colOff>
          <xdr:row>131</xdr:row>
          <xdr:rowOff>66675</xdr:rowOff>
        </xdr:to>
        <xdr:sp macro="" textlink="">
          <xdr:nvSpPr>
            <xdr:cNvPr id="1261" name="Object 237" hidden="1">
              <a:extLst>
                <a:ext uri="{63B3BB69-23CF-44E3-9099-C40C66FF867C}">
                  <a14:compatExt spid="_x0000_s12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152</xdr:row>
          <xdr:rowOff>47625</xdr:rowOff>
        </xdr:from>
        <xdr:to>
          <xdr:col>2</xdr:col>
          <xdr:colOff>123825</xdr:colOff>
          <xdr:row>152</xdr:row>
          <xdr:rowOff>47625</xdr:rowOff>
        </xdr:to>
        <xdr:sp macro="" textlink="">
          <xdr:nvSpPr>
            <xdr:cNvPr id="1262" name="Object 238" hidden="1">
              <a:extLst>
                <a:ext uri="{63B3BB69-23CF-44E3-9099-C40C66FF867C}">
                  <a14:compatExt spid="_x0000_s12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152</xdr:row>
          <xdr:rowOff>47625</xdr:rowOff>
        </xdr:from>
        <xdr:to>
          <xdr:col>2</xdr:col>
          <xdr:colOff>123825</xdr:colOff>
          <xdr:row>152</xdr:row>
          <xdr:rowOff>47625</xdr:rowOff>
        </xdr:to>
        <xdr:sp macro="" textlink="">
          <xdr:nvSpPr>
            <xdr:cNvPr id="1263" name="Object 239" hidden="1">
              <a:extLst>
                <a:ext uri="{63B3BB69-23CF-44E3-9099-C40C66FF867C}">
                  <a14:compatExt spid="_x0000_s12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152</xdr:row>
          <xdr:rowOff>47625</xdr:rowOff>
        </xdr:from>
        <xdr:to>
          <xdr:col>2</xdr:col>
          <xdr:colOff>123825</xdr:colOff>
          <xdr:row>152</xdr:row>
          <xdr:rowOff>47625</xdr:rowOff>
        </xdr:to>
        <xdr:sp macro="" textlink="">
          <xdr:nvSpPr>
            <xdr:cNvPr id="1264" name="Object 240" hidden="1">
              <a:extLst>
                <a:ext uri="{63B3BB69-23CF-44E3-9099-C40C66FF867C}">
                  <a14:compatExt spid="_x0000_s12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172</xdr:row>
          <xdr:rowOff>742950</xdr:rowOff>
        </xdr:from>
        <xdr:to>
          <xdr:col>2</xdr:col>
          <xdr:colOff>123825</xdr:colOff>
          <xdr:row>172</xdr:row>
          <xdr:rowOff>742950</xdr:rowOff>
        </xdr:to>
        <xdr:sp macro="" textlink="">
          <xdr:nvSpPr>
            <xdr:cNvPr id="1265" name="Object 241" hidden="1">
              <a:extLst>
                <a:ext uri="{63B3BB69-23CF-44E3-9099-C40C66FF867C}">
                  <a14:compatExt spid="_x0000_s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172</xdr:row>
          <xdr:rowOff>742950</xdr:rowOff>
        </xdr:from>
        <xdr:to>
          <xdr:col>2</xdr:col>
          <xdr:colOff>123825</xdr:colOff>
          <xdr:row>172</xdr:row>
          <xdr:rowOff>742950</xdr:rowOff>
        </xdr:to>
        <xdr:sp macro="" textlink="">
          <xdr:nvSpPr>
            <xdr:cNvPr id="1266" name="Object 242" hidden="1">
              <a:extLst>
                <a:ext uri="{63B3BB69-23CF-44E3-9099-C40C66FF867C}">
                  <a14:compatExt spid="_x0000_s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172</xdr:row>
          <xdr:rowOff>742950</xdr:rowOff>
        </xdr:from>
        <xdr:to>
          <xdr:col>2</xdr:col>
          <xdr:colOff>123825</xdr:colOff>
          <xdr:row>172</xdr:row>
          <xdr:rowOff>742950</xdr:rowOff>
        </xdr:to>
        <xdr:sp macro="" textlink="">
          <xdr:nvSpPr>
            <xdr:cNvPr id="1267" name="Object 243" hidden="1">
              <a:extLst>
                <a:ext uri="{63B3BB69-23CF-44E3-9099-C40C66FF867C}">
                  <a14:compatExt spid="_x0000_s1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184</xdr:row>
          <xdr:rowOff>704850</xdr:rowOff>
        </xdr:from>
        <xdr:to>
          <xdr:col>2</xdr:col>
          <xdr:colOff>123825</xdr:colOff>
          <xdr:row>184</xdr:row>
          <xdr:rowOff>704850</xdr:rowOff>
        </xdr:to>
        <xdr:sp macro="" textlink="">
          <xdr:nvSpPr>
            <xdr:cNvPr id="1268" name="Object 244" hidden="1">
              <a:extLst>
                <a:ext uri="{63B3BB69-23CF-44E3-9099-C40C66FF867C}">
                  <a14:compatExt spid="_x0000_s1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184</xdr:row>
          <xdr:rowOff>704850</xdr:rowOff>
        </xdr:from>
        <xdr:to>
          <xdr:col>2</xdr:col>
          <xdr:colOff>123825</xdr:colOff>
          <xdr:row>184</xdr:row>
          <xdr:rowOff>704850</xdr:rowOff>
        </xdr:to>
        <xdr:sp macro="" textlink="">
          <xdr:nvSpPr>
            <xdr:cNvPr id="1269" name="Object 245" hidden="1">
              <a:extLst>
                <a:ext uri="{63B3BB69-23CF-44E3-9099-C40C66FF867C}">
                  <a14:compatExt spid="_x0000_s12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184</xdr:row>
          <xdr:rowOff>704850</xdr:rowOff>
        </xdr:from>
        <xdr:to>
          <xdr:col>2</xdr:col>
          <xdr:colOff>123825</xdr:colOff>
          <xdr:row>184</xdr:row>
          <xdr:rowOff>704850</xdr:rowOff>
        </xdr:to>
        <xdr:sp macro="" textlink="">
          <xdr:nvSpPr>
            <xdr:cNvPr id="1270" name="Object 246" hidden="1">
              <a:extLst>
                <a:ext uri="{63B3BB69-23CF-44E3-9099-C40C66FF867C}">
                  <a14:compatExt spid="_x0000_s12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203</xdr:row>
          <xdr:rowOff>657225</xdr:rowOff>
        </xdr:from>
        <xdr:to>
          <xdr:col>2</xdr:col>
          <xdr:colOff>123825</xdr:colOff>
          <xdr:row>203</xdr:row>
          <xdr:rowOff>657225</xdr:rowOff>
        </xdr:to>
        <xdr:sp macro="" textlink="">
          <xdr:nvSpPr>
            <xdr:cNvPr id="1271" name="Object 247" hidden="1">
              <a:extLst>
                <a:ext uri="{63B3BB69-23CF-44E3-9099-C40C66FF867C}">
                  <a14:compatExt spid="_x0000_s12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203</xdr:row>
          <xdr:rowOff>657225</xdr:rowOff>
        </xdr:from>
        <xdr:to>
          <xdr:col>2</xdr:col>
          <xdr:colOff>123825</xdr:colOff>
          <xdr:row>203</xdr:row>
          <xdr:rowOff>657225</xdr:rowOff>
        </xdr:to>
        <xdr:sp macro="" textlink="">
          <xdr:nvSpPr>
            <xdr:cNvPr id="1272" name="Object 248" hidden="1">
              <a:extLst>
                <a:ext uri="{63B3BB69-23CF-44E3-9099-C40C66FF867C}">
                  <a14:compatExt spid="_x0000_s12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203</xdr:row>
          <xdr:rowOff>657225</xdr:rowOff>
        </xdr:from>
        <xdr:to>
          <xdr:col>2</xdr:col>
          <xdr:colOff>123825</xdr:colOff>
          <xdr:row>203</xdr:row>
          <xdr:rowOff>657225</xdr:rowOff>
        </xdr:to>
        <xdr:sp macro="" textlink="">
          <xdr:nvSpPr>
            <xdr:cNvPr id="1273" name="Object 249" hidden="1">
              <a:extLst>
                <a:ext uri="{63B3BB69-23CF-44E3-9099-C40C66FF867C}">
                  <a14:compatExt spid="_x0000_s12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221</xdr:row>
          <xdr:rowOff>581025</xdr:rowOff>
        </xdr:from>
        <xdr:to>
          <xdr:col>2</xdr:col>
          <xdr:colOff>123825</xdr:colOff>
          <xdr:row>221</xdr:row>
          <xdr:rowOff>581025</xdr:rowOff>
        </xdr:to>
        <xdr:sp macro="" textlink="">
          <xdr:nvSpPr>
            <xdr:cNvPr id="1274" name="Object 250" hidden="1">
              <a:extLst>
                <a:ext uri="{63B3BB69-23CF-44E3-9099-C40C66FF867C}">
                  <a14:compatExt spid="_x0000_s12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221</xdr:row>
          <xdr:rowOff>581025</xdr:rowOff>
        </xdr:from>
        <xdr:to>
          <xdr:col>2</xdr:col>
          <xdr:colOff>123825</xdr:colOff>
          <xdr:row>221</xdr:row>
          <xdr:rowOff>581025</xdr:rowOff>
        </xdr:to>
        <xdr:sp macro="" textlink="">
          <xdr:nvSpPr>
            <xdr:cNvPr id="1275" name="Object 251" hidden="1">
              <a:extLst>
                <a:ext uri="{63B3BB69-23CF-44E3-9099-C40C66FF867C}">
                  <a14:compatExt spid="_x0000_s12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221</xdr:row>
          <xdr:rowOff>581025</xdr:rowOff>
        </xdr:from>
        <xdr:to>
          <xdr:col>2</xdr:col>
          <xdr:colOff>123825</xdr:colOff>
          <xdr:row>221</xdr:row>
          <xdr:rowOff>581025</xdr:rowOff>
        </xdr:to>
        <xdr:sp macro="" textlink="">
          <xdr:nvSpPr>
            <xdr:cNvPr id="1276" name="Object 252" hidden="1">
              <a:extLst>
                <a:ext uri="{63B3BB69-23CF-44E3-9099-C40C66FF867C}">
                  <a14:compatExt spid="_x0000_s12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241</xdr:row>
          <xdr:rowOff>552450</xdr:rowOff>
        </xdr:from>
        <xdr:to>
          <xdr:col>2</xdr:col>
          <xdr:colOff>123825</xdr:colOff>
          <xdr:row>241</xdr:row>
          <xdr:rowOff>552450</xdr:rowOff>
        </xdr:to>
        <xdr:sp macro="" textlink="">
          <xdr:nvSpPr>
            <xdr:cNvPr id="1277" name="Object 253" hidden="1">
              <a:extLst>
                <a:ext uri="{63B3BB69-23CF-44E3-9099-C40C66FF867C}">
                  <a14:compatExt spid="_x0000_s12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241</xdr:row>
          <xdr:rowOff>552450</xdr:rowOff>
        </xdr:from>
        <xdr:to>
          <xdr:col>2</xdr:col>
          <xdr:colOff>123825</xdr:colOff>
          <xdr:row>241</xdr:row>
          <xdr:rowOff>552450</xdr:rowOff>
        </xdr:to>
        <xdr:sp macro="" textlink="">
          <xdr:nvSpPr>
            <xdr:cNvPr id="1278" name="Object 254" hidden="1">
              <a:extLst>
                <a:ext uri="{63B3BB69-23CF-44E3-9099-C40C66FF867C}">
                  <a14:compatExt spid="_x0000_s12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241</xdr:row>
          <xdr:rowOff>552450</xdr:rowOff>
        </xdr:from>
        <xdr:to>
          <xdr:col>2</xdr:col>
          <xdr:colOff>123825</xdr:colOff>
          <xdr:row>241</xdr:row>
          <xdr:rowOff>552450</xdr:rowOff>
        </xdr:to>
        <xdr:sp macro="" textlink="">
          <xdr:nvSpPr>
            <xdr:cNvPr id="1279" name="Object 255" hidden="1">
              <a:extLst>
                <a:ext uri="{63B3BB69-23CF-44E3-9099-C40C66FF867C}">
                  <a14:compatExt spid="_x0000_s12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263</xdr:row>
          <xdr:rowOff>123825</xdr:rowOff>
        </xdr:from>
        <xdr:to>
          <xdr:col>2</xdr:col>
          <xdr:colOff>123825</xdr:colOff>
          <xdr:row>263</xdr:row>
          <xdr:rowOff>123825</xdr:rowOff>
        </xdr:to>
        <xdr:sp macro="" textlink="">
          <xdr:nvSpPr>
            <xdr:cNvPr id="1280" name="Object 256" hidden="1">
              <a:extLst>
                <a:ext uri="{63B3BB69-23CF-44E3-9099-C40C66FF867C}">
                  <a14:compatExt spid="_x0000_s12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263</xdr:row>
          <xdr:rowOff>123825</xdr:rowOff>
        </xdr:from>
        <xdr:to>
          <xdr:col>2</xdr:col>
          <xdr:colOff>123825</xdr:colOff>
          <xdr:row>263</xdr:row>
          <xdr:rowOff>123825</xdr:rowOff>
        </xdr:to>
        <xdr:sp macro="" textlink="">
          <xdr:nvSpPr>
            <xdr:cNvPr id="1281" name="Object 257" hidden="1">
              <a:extLst>
                <a:ext uri="{63B3BB69-23CF-44E3-9099-C40C66FF867C}">
                  <a14:compatExt spid="_x0000_s12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263</xdr:row>
          <xdr:rowOff>123825</xdr:rowOff>
        </xdr:from>
        <xdr:to>
          <xdr:col>2</xdr:col>
          <xdr:colOff>123825</xdr:colOff>
          <xdr:row>263</xdr:row>
          <xdr:rowOff>123825</xdr:rowOff>
        </xdr:to>
        <xdr:sp macro="" textlink="">
          <xdr:nvSpPr>
            <xdr:cNvPr id="1282" name="Object 258" hidden="1">
              <a:extLst>
                <a:ext uri="{63B3BB69-23CF-44E3-9099-C40C66FF867C}">
                  <a14:compatExt spid="_x0000_s12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328</xdr:row>
          <xdr:rowOff>247650</xdr:rowOff>
        </xdr:from>
        <xdr:to>
          <xdr:col>2</xdr:col>
          <xdr:colOff>123825</xdr:colOff>
          <xdr:row>328</xdr:row>
          <xdr:rowOff>247650</xdr:rowOff>
        </xdr:to>
        <xdr:sp macro="" textlink="">
          <xdr:nvSpPr>
            <xdr:cNvPr id="1283" name="Object 259" hidden="1">
              <a:extLst>
                <a:ext uri="{63B3BB69-23CF-44E3-9099-C40C66FF867C}">
                  <a14:compatExt spid="_x0000_s12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328</xdr:row>
          <xdr:rowOff>247650</xdr:rowOff>
        </xdr:from>
        <xdr:to>
          <xdr:col>2</xdr:col>
          <xdr:colOff>123825</xdr:colOff>
          <xdr:row>328</xdr:row>
          <xdr:rowOff>247650</xdr:rowOff>
        </xdr:to>
        <xdr:sp macro="" textlink="">
          <xdr:nvSpPr>
            <xdr:cNvPr id="1284" name="Object 260" hidden="1">
              <a:extLst>
                <a:ext uri="{63B3BB69-23CF-44E3-9099-C40C66FF867C}">
                  <a14:compatExt spid="_x0000_s12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0</xdr:colOff>
      <xdr:row>506</xdr:row>
      <xdr:rowOff>266700</xdr:rowOff>
    </xdr:from>
    <xdr:to>
      <xdr:col>8</xdr:col>
      <xdr:colOff>0</xdr:colOff>
      <xdr:row>506</xdr:row>
      <xdr:rowOff>266700</xdr:rowOff>
    </xdr:to>
    <xdr:sp macro="" textlink="">
      <xdr:nvSpPr>
        <xdr:cNvPr id="1296" name="Line 1"/>
        <xdr:cNvSpPr>
          <a:spLocks noChangeShapeType="1"/>
        </xdr:cNvSpPr>
      </xdr:nvSpPr>
      <xdr:spPr bwMode="auto">
        <a:xfrm>
          <a:off x="9153525" y="159334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oleObject" Target="../embeddings/oleObject8.bin"/><Relationship Id="rId18" Type="http://schemas.openxmlformats.org/officeDocument/2006/relationships/oleObject" Target="../embeddings/oleObject13.bin"/><Relationship Id="rId26" Type="http://schemas.openxmlformats.org/officeDocument/2006/relationships/oleObject" Target="../embeddings/oleObject21.bin"/><Relationship Id="rId39" Type="http://schemas.openxmlformats.org/officeDocument/2006/relationships/oleObject" Target="../embeddings/oleObject34.bin"/><Relationship Id="rId21" Type="http://schemas.openxmlformats.org/officeDocument/2006/relationships/oleObject" Target="../embeddings/oleObject16.bin"/><Relationship Id="rId34" Type="http://schemas.openxmlformats.org/officeDocument/2006/relationships/oleObject" Target="../embeddings/oleObject29.bin"/><Relationship Id="rId42" Type="http://schemas.openxmlformats.org/officeDocument/2006/relationships/oleObject" Target="../embeddings/oleObject37.bin"/><Relationship Id="rId47" Type="http://schemas.openxmlformats.org/officeDocument/2006/relationships/oleObject" Target="../embeddings/oleObject42.bin"/><Relationship Id="rId50" Type="http://schemas.openxmlformats.org/officeDocument/2006/relationships/oleObject" Target="../embeddings/oleObject45.bin"/><Relationship Id="rId55" Type="http://schemas.openxmlformats.org/officeDocument/2006/relationships/oleObject" Target="../embeddings/oleObject50.bin"/><Relationship Id="rId63" Type="http://schemas.openxmlformats.org/officeDocument/2006/relationships/oleObject" Target="../embeddings/oleObject58.bin"/><Relationship Id="rId68" Type="http://schemas.openxmlformats.org/officeDocument/2006/relationships/oleObject" Target="../embeddings/oleObject63.bin"/><Relationship Id="rId7" Type="http://schemas.openxmlformats.org/officeDocument/2006/relationships/image" Target="../media/image2.w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1.bin"/><Relationship Id="rId29" Type="http://schemas.openxmlformats.org/officeDocument/2006/relationships/oleObject" Target="../embeddings/oleObject24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oleObject" Target="../embeddings/oleObject6.bin"/><Relationship Id="rId24" Type="http://schemas.openxmlformats.org/officeDocument/2006/relationships/oleObject" Target="../embeddings/oleObject19.bin"/><Relationship Id="rId32" Type="http://schemas.openxmlformats.org/officeDocument/2006/relationships/oleObject" Target="../embeddings/oleObject27.bin"/><Relationship Id="rId37" Type="http://schemas.openxmlformats.org/officeDocument/2006/relationships/oleObject" Target="../embeddings/oleObject32.bin"/><Relationship Id="rId40" Type="http://schemas.openxmlformats.org/officeDocument/2006/relationships/oleObject" Target="../embeddings/oleObject35.bin"/><Relationship Id="rId45" Type="http://schemas.openxmlformats.org/officeDocument/2006/relationships/oleObject" Target="../embeddings/oleObject40.bin"/><Relationship Id="rId53" Type="http://schemas.openxmlformats.org/officeDocument/2006/relationships/oleObject" Target="../embeddings/oleObject48.bin"/><Relationship Id="rId58" Type="http://schemas.openxmlformats.org/officeDocument/2006/relationships/oleObject" Target="../embeddings/oleObject53.bin"/><Relationship Id="rId66" Type="http://schemas.openxmlformats.org/officeDocument/2006/relationships/oleObject" Target="../embeddings/oleObject61.bin"/><Relationship Id="rId5" Type="http://schemas.openxmlformats.org/officeDocument/2006/relationships/image" Target="../media/image1.wmf"/><Relationship Id="rId15" Type="http://schemas.openxmlformats.org/officeDocument/2006/relationships/oleObject" Target="../embeddings/oleObject10.bin"/><Relationship Id="rId23" Type="http://schemas.openxmlformats.org/officeDocument/2006/relationships/oleObject" Target="../embeddings/oleObject18.bin"/><Relationship Id="rId28" Type="http://schemas.openxmlformats.org/officeDocument/2006/relationships/oleObject" Target="../embeddings/oleObject23.bin"/><Relationship Id="rId36" Type="http://schemas.openxmlformats.org/officeDocument/2006/relationships/oleObject" Target="../embeddings/oleObject31.bin"/><Relationship Id="rId49" Type="http://schemas.openxmlformats.org/officeDocument/2006/relationships/oleObject" Target="../embeddings/oleObject44.bin"/><Relationship Id="rId57" Type="http://schemas.openxmlformats.org/officeDocument/2006/relationships/oleObject" Target="../embeddings/oleObject52.bin"/><Relationship Id="rId61" Type="http://schemas.openxmlformats.org/officeDocument/2006/relationships/oleObject" Target="../embeddings/oleObject56.bin"/><Relationship Id="rId10" Type="http://schemas.openxmlformats.org/officeDocument/2006/relationships/oleObject" Target="../embeddings/oleObject5.bin"/><Relationship Id="rId19" Type="http://schemas.openxmlformats.org/officeDocument/2006/relationships/oleObject" Target="../embeddings/oleObject14.bin"/><Relationship Id="rId31" Type="http://schemas.openxmlformats.org/officeDocument/2006/relationships/oleObject" Target="../embeddings/oleObject26.bin"/><Relationship Id="rId44" Type="http://schemas.openxmlformats.org/officeDocument/2006/relationships/oleObject" Target="../embeddings/oleObject39.bin"/><Relationship Id="rId52" Type="http://schemas.openxmlformats.org/officeDocument/2006/relationships/oleObject" Target="../embeddings/oleObject47.bin"/><Relationship Id="rId60" Type="http://schemas.openxmlformats.org/officeDocument/2006/relationships/oleObject" Target="../embeddings/oleObject55.bin"/><Relationship Id="rId65" Type="http://schemas.openxmlformats.org/officeDocument/2006/relationships/oleObject" Target="../embeddings/oleObject60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4.bin"/><Relationship Id="rId14" Type="http://schemas.openxmlformats.org/officeDocument/2006/relationships/oleObject" Target="../embeddings/oleObject9.bin"/><Relationship Id="rId22" Type="http://schemas.openxmlformats.org/officeDocument/2006/relationships/oleObject" Target="../embeddings/oleObject17.bin"/><Relationship Id="rId27" Type="http://schemas.openxmlformats.org/officeDocument/2006/relationships/oleObject" Target="../embeddings/oleObject22.bin"/><Relationship Id="rId30" Type="http://schemas.openxmlformats.org/officeDocument/2006/relationships/oleObject" Target="../embeddings/oleObject25.bin"/><Relationship Id="rId35" Type="http://schemas.openxmlformats.org/officeDocument/2006/relationships/oleObject" Target="../embeddings/oleObject30.bin"/><Relationship Id="rId43" Type="http://schemas.openxmlformats.org/officeDocument/2006/relationships/oleObject" Target="../embeddings/oleObject38.bin"/><Relationship Id="rId48" Type="http://schemas.openxmlformats.org/officeDocument/2006/relationships/oleObject" Target="../embeddings/oleObject43.bin"/><Relationship Id="rId56" Type="http://schemas.openxmlformats.org/officeDocument/2006/relationships/oleObject" Target="../embeddings/oleObject51.bin"/><Relationship Id="rId64" Type="http://schemas.openxmlformats.org/officeDocument/2006/relationships/oleObject" Target="../embeddings/oleObject59.bin"/><Relationship Id="rId69" Type="http://schemas.openxmlformats.org/officeDocument/2006/relationships/oleObject" Target="../embeddings/oleObject64.bin"/><Relationship Id="rId8" Type="http://schemas.openxmlformats.org/officeDocument/2006/relationships/oleObject" Target="../embeddings/oleObject3.bin"/><Relationship Id="rId51" Type="http://schemas.openxmlformats.org/officeDocument/2006/relationships/oleObject" Target="../embeddings/oleObject46.bin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7.bin"/><Relationship Id="rId17" Type="http://schemas.openxmlformats.org/officeDocument/2006/relationships/oleObject" Target="../embeddings/oleObject12.bin"/><Relationship Id="rId25" Type="http://schemas.openxmlformats.org/officeDocument/2006/relationships/oleObject" Target="../embeddings/oleObject20.bin"/><Relationship Id="rId33" Type="http://schemas.openxmlformats.org/officeDocument/2006/relationships/oleObject" Target="../embeddings/oleObject28.bin"/><Relationship Id="rId38" Type="http://schemas.openxmlformats.org/officeDocument/2006/relationships/oleObject" Target="../embeddings/oleObject33.bin"/><Relationship Id="rId46" Type="http://schemas.openxmlformats.org/officeDocument/2006/relationships/oleObject" Target="../embeddings/oleObject41.bin"/><Relationship Id="rId59" Type="http://schemas.openxmlformats.org/officeDocument/2006/relationships/oleObject" Target="../embeddings/oleObject54.bin"/><Relationship Id="rId67" Type="http://schemas.openxmlformats.org/officeDocument/2006/relationships/oleObject" Target="../embeddings/oleObject62.bin"/><Relationship Id="rId20" Type="http://schemas.openxmlformats.org/officeDocument/2006/relationships/oleObject" Target="../embeddings/oleObject15.bin"/><Relationship Id="rId41" Type="http://schemas.openxmlformats.org/officeDocument/2006/relationships/oleObject" Target="../embeddings/oleObject36.bin"/><Relationship Id="rId54" Type="http://schemas.openxmlformats.org/officeDocument/2006/relationships/oleObject" Target="../embeddings/oleObject49.bin"/><Relationship Id="rId62" Type="http://schemas.openxmlformats.org/officeDocument/2006/relationships/oleObject" Target="../embeddings/oleObject5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36"/>
  <sheetViews>
    <sheetView tabSelected="1" view="pageBreakPreview" zoomScale="73" zoomScaleNormal="62" zoomScaleSheetLayoutView="73" workbookViewId="0"/>
  </sheetViews>
  <sheetFormatPr defaultRowHeight="12.75" x14ac:dyDescent="0.2"/>
  <cols>
    <col min="1" max="1" width="6.42578125" style="4" customWidth="1"/>
    <col min="2" max="2" width="45.140625" style="10" customWidth="1"/>
    <col min="3" max="3" width="18.5703125" style="9" customWidth="1"/>
    <col min="4" max="4" width="16.140625" style="9" customWidth="1"/>
    <col min="5" max="5" width="10.140625" style="9" customWidth="1"/>
    <col min="6" max="6" width="13.85546875" style="9" customWidth="1"/>
    <col min="7" max="7" width="14.28515625" style="9" customWidth="1"/>
    <col min="8" max="8" width="12.7109375" style="9" customWidth="1"/>
    <col min="9" max="9" width="16.28515625" style="9" customWidth="1"/>
    <col min="10" max="10" width="11.7109375" style="9" customWidth="1"/>
    <col min="11" max="11" width="14" style="9" customWidth="1"/>
    <col min="12" max="12" width="13.140625" style="9" customWidth="1"/>
    <col min="13" max="13" width="17.140625" style="9" customWidth="1"/>
    <col min="14" max="14" width="10" style="4" customWidth="1"/>
    <col min="15" max="15" width="9.7109375" style="4" customWidth="1"/>
    <col min="16" max="16384" width="9.140625" style="4"/>
  </cols>
  <sheetData>
    <row r="1" spans="1:13" ht="112.5" customHeight="1" x14ac:dyDescent="0.2">
      <c r="A1" s="5"/>
      <c r="B1" s="6"/>
      <c r="C1" s="5"/>
      <c r="D1" s="7"/>
      <c r="E1" s="7"/>
      <c r="F1" s="7"/>
      <c r="G1" s="7"/>
      <c r="H1" s="7"/>
      <c r="I1" s="5"/>
      <c r="J1" s="428" t="s">
        <v>639</v>
      </c>
      <c r="K1" s="428"/>
      <c r="L1" s="428"/>
      <c r="M1" s="429"/>
    </row>
    <row r="2" spans="1:13" ht="22.5" x14ac:dyDescent="0.3">
      <c r="A2" s="430" t="s">
        <v>2</v>
      </c>
      <c r="B2" s="430"/>
      <c r="C2" s="430"/>
      <c r="D2" s="430"/>
      <c r="E2" s="430"/>
      <c r="F2" s="430"/>
      <c r="G2" s="430"/>
      <c r="H2" s="430"/>
      <c r="I2" s="430"/>
      <c r="J2" s="430"/>
      <c r="K2" s="430"/>
      <c r="L2" s="430"/>
      <c r="M2" s="430"/>
    </row>
    <row r="3" spans="1:13" ht="22.5" x14ac:dyDescent="0.3">
      <c r="A3" s="430" t="s">
        <v>31</v>
      </c>
      <c r="B3" s="430"/>
      <c r="C3" s="430"/>
      <c r="D3" s="430"/>
      <c r="E3" s="430"/>
      <c r="F3" s="430"/>
      <c r="G3" s="430"/>
      <c r="H3" s="430"/>
      <c r="I3" s="430"/>
      <c r="J3" s="430"/>
      <c r="K3" s="430"/>
      <c r="L3" s="430"/>
      <c r="M3" s="430"/>
    </row>
    <row r="4" spans="1:13" ht="22.5" x14ac:dyDescent="0.3">
      <c r="A4" s="431" t="s">
        <v>278</v>
      </c>
      <c r="B4" s="431"/>
      <c r="C4" s="431"/>
      <c r="D4" s="431"/>
      <c r="E4" s="431"/>
      <c r="F4" s="431"/>
      <c r="G4" s="431"/>
      <c r="H4" s="431"/>
      <c r="I4" s="431"/>
      <c r="J4" s="431"/>
      <c r="K4" s="431"/>
      <c r="L4" s="431"/>
      <c r="M4" s="431"/>
    </row>
    <row r="5" spans="1:13" x14ac:dyDescent="0.2">
      <c r="A5" s="432"/>
      <c r="B5" s="432"/>
      <c r="C5" s="432"/>
      <c r="D5" s="432"/>
      <c r="E5" s="432"/>
      <c r="F5" s="432"/>
      <c r="G5" s="432"/>
      <c r="H5" s="432"/>
      <c r="I5" s="432"/>
      <c r="J5" s="432"/>
      <c r="K5" s="432"/>
      <c r="L5" s="432"/>
      <c r="M5" s="432"/>
    </row>
    <row r="6" spans="1:13" ht="18" customHeight="1" x14ac:dyDescent="0.2">
      <c r="A6" s="1" t="s">
        <v>3</v>
      </c>
      <c r="B6" s="424" t="s">
        <v>0</v>
      </c>
      <c r="C6" s="426" t="s">
        <v>145</v>
      </c>
      <c r="D6" s="427" t="s">
        <v>144</v>
      </c>
      <c r="E6" s="427" t="s">
        <v>4</v>
      </c>
      <c r="F6" s="427"/>
      <c r="G6" s="427"/>
      <c r="H6" s="427"/>
      <c r="I6" s="426" t="s">
        <v>5</v>
      </c>
      <c r="J6" s="427" t="s">
        <v>6</v>
      </c>
      <c r="K6" s="427"/>
      <c r="L6" s="427"/>
      <c r="M6" s="426" t="s">
        <v>7</v>
      </c>
    </row>
    <row r="7" spans="1:13" ht="39.75" customHeight="1" x14ac:dyDescent="0.2">
      <c r="A7" s="3" t="s">
        <v>8</v>
      </c>
      <c r="B7" s="425"/>
      <c r="C7" s="426"/>
      <c r="D7" s="427"/>
      <c r="E7" s="2" t="s">
        <v>9</v>
      </c>
      <c r="F7" s="2" t="s">
        <v>10</v>
      </c>
      <c r="G7" s="2" t="s">
        <v>11</v>
      </c>
      <c r="H7" s="2" t="s">
        <v>12</v>
      </c>
      <c r="I7" s="426"/>
      <c r="J7" s="2" t="s">
        <v>1</v>
      </c>
      <c r="K7" s="2" t="s">
        <v>13</v>
      </c>
      <c r="L7" s="2" t="s">
        <v>14</v>
      </c>
      <c r="M7" s="426"/>
    </row>
    <row r="8" spans="1:13" s="9" customFormat="1" ht="18" customHeight="1" x14ac:dyDescent="0.2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8">
        <v>11</v>
      </c>
      <c r="L8" s="8">
        <v>12</v>
      </c>
      <c r="M8" s="8">
        <v>13</v>
      </c>
    </row>
    <row r="9" spans="1:13" ht="18.75" x14ac:dyDescent="0.2">
      <c r="A9" s="416" t="s">
        <v>32</v>
      </c>
      <c r="B9" s="417"/>
      <c r="C9" s="417"/>
      <c r="D9" s="417"/>
      <c r="E9" s="417"/>
      <c r="F9" s="417"/>
      <c r="G9" s="417"/>
      <c r="H9" s="417"/>
      <c r="I9" s="417"/>
      <c r="J9" s="417"/>
      <c r="K9" s="417"/>
      <c r="L9" s="417"/>
      <c r="M9" s="418"/>
    </row>
    <row r="10" spans="1:13" ht="17.100000000000001" customHeight="1" x14ac:dyDescent="0.25">
      <c r="A10" s="346">
        <v>1</v>
      </c>
      <c r="B10" s="352" t="s">
        <v>15</v>
      </c>
      <c r="C10" s="227" t="s">
        <v>217</v>
      </c>
      <c r="D10" s="380">
        <v>42.2</v>
      </c>
      <c r="E10" s="369"/>
      <c r="F10" s="229"/>
      <c r="G10" s="229"/>
      <c r="H10" s="369"/>
      <c r="I10" s="369" t="s">
        <v>286</v>
      </c>
      <c r="J10" s="369"/>
      <c r="K10" s="370"/>
      <c r="L10" s="370">
        <v>42.2</v>
      </c>
      <c r="M10" s="369" t="s">
        <v>32</v>
      </c>
    </row>
    <row r="11" spans="1:13" ht="17.100000000000001" customHeight="1" x14ac:dyDescent="0.2">
      <c r="A11" s="346"/>
      <c r="B11" s="353"/>
      <c r="C11" s="231" t="s">
        <v>279</v>
      </c>
      <c r="D11" s="380"/>
      <c r="E11" s="369"/>
      <c r="F11" s="232">
        <v>20</v>
      </c>
      <c r="G11" s="233">
        <v>22.2</v>
      </c>
      <c r="H11" s="369"/>
      <c r="I11" s="369"/>
      <c r="J11" s="369"/>
      <c r="K11" s="370"/>
      <c r="L11" s="370"/>
      <c r="M11" s="369"/>
    </row>
    <row r="12" spans="1:13" ht="17.100000000000001" customHeight="1" x14ac:dyDescent="0.25">
      <c r="A12" s="346">
        <v>2</v>
      </c>
      <c r="B12" s="352" t="s">
        <v>17</v>
      </c>
      <c r="C12" s="227" t="s">
        <v>280</v>
      </c>
      <c r="D12" s="380">
        <v>22.65</v>
      </c>
      <c r="E12" s="369"/>
      <c r="F12" s="234"/>
      <c r="G12" s="234"/>
      <c r="H12" s="369"/>
      <c r="I12" s="369" t="s">
        <v>286</v>
      </c>
      <c r="J12" s="369"/>
      <c r="K12" s="370"/>
      <c r="L12" s="370">
        <v>22.65</v>
      </c>
      <c r="M12" s="369" t="s">
        <v>32</v>
      </c>
    </row>
    <row r="13" spans="1:13" ht="17.100000000000001" customHeight="1" x14ac:dyDescent="0.2">
      <c r="A13" s="346"/>
      <c r="B13" s="353"/>
      <c r="C13" s="235" t="s">
        <v>281</v>
      </c>
      <c r="D13" s="380"/>
      <c r="E13" s="369"/>
      <c r="F13" s="232">
        <v>11</v>
      </c>
      <c r="G13" s="235">
        <v>11.65</v>
      </c>
      <c r="H13" s="369"/>
      <c r="I13" s="369"/>
      <c r="J13" s="369"/>
      <c r="K13" s="370"/>
      <c r="L13" s="370"/>
      <c r="M13" s="369"/>
    </row>
    <row r="14" spans="1:13" ht="17.100000000000001" customHeight="1" x14ac:dyDescent="0.25">
      <c r="A14" s="346">
        <v>4</v>
      </c>
      <c r="B14" s="367" t="s">
        <v>18</v>
      </c>
      <c r="C14" s="227" t="s">
        <v>243</v>
      </c>
      <c r="D14" s="380">
        <v>98.5</v>
      </c>
      <c r="E14" s="369"/>
      <c r="F14" s="234"/>
      <c r="G14" s="234"/>
      <c r="H14" s="356"/>
      <c r="I14" s="369" t="s">
        <v>286</v>
      </c>
      <c r="J14" s="369"/>
      <c r="K14" s="370"/>
      <c r="L14" s="370">
        <v>98.5</v>
      </c>
      <c r="M14" s="369" t="s">
        <v>32</v>
      </c>
    </row>
    <row r="15" spans="1:13" ht="17.100000000000001" customHeight="1" x14ac:dyDescent="0.2">
      <c r="A15" s="346"/>
      <c r="B15" s="367"/>
      <c r="C15" s="235" t="s">
        <v>282</v>
      </c>
      <c r="D15" s="380"/>
      <c r="E15" s="369"/>
      <c r="F15" s="232">
        <v>45</v>
      </c>
      <c r="G15" s="235">
        <v>53.5</v>
      </c>
      <c r="H15" s="379"/>
      <c r="I15" s="369"/>
      <c r="J15" s="369"/>
      <c r="K15" s="370"/>
      <c r="L15" s="370"/>
      <c r="M15" s="369"/>
    </row>
    <row r="16" spans="1:13" ht="17.100000000000001" customHeight="1" x14ac:dyDescent="0.25">
      <c r="A16" s="346">
        <v>5</v>
      </c>
      <c r="B16" s="367" t="s">
        <v>22</v>
      </c>
      <c r="C16" s="227" t="s">
        <v>160</v>
      </c>
      <c r="D16" s="433">
        <v>39</v>
      </c>
      <c r="E16" s="369"/>
      <c r="F16" s="234"/>
      <c r="G16" s="234"/>
      <c r="H16" s="369"/>
      <c r="I16" s="369" t="s">
        <v>286</v>
      </c>
      <c r="J16" s="369"/>
      <c r="K16" s="370"/>
      <c r="L16" s="370">
        <v>39</v>
      </c>
      <c r="M16" s="369" t="s">
        <v>32</v>
      </c>
    </row>
    <row r="17" spans="1:13" ht="17.100000000000001" customHeight="1" x14ac:dyDescent="0.25">
      <c r="A17" s="346"/>
      <c r="B17" s="367"/>
      <c r="C17" s="237" t="s">
        <v>283</v>
      </c>
      <c r="D17" s="433"/>
      <c r="E17" s="369"/>
      <c r="F17" s="233">
        <v>18</v>
      </c>
      <c r="G17" s="233">
        <v>21</v>
      </c>
      <c r="H17" s="369"/>
      <c r="I17" s="369"/>
      <c r="J17" s="369"/>
      <c r="K17" s="370"/>
      <c r="L17" s="370"/>
      <c r="M17" s="369"/>
    </row>
    <row r="18" spans="1:13" ht="17.100000000000001" customHeight="1" x14ac:dyDescent="0.25">
      <c r="A18" s="346">
        <v>6</v>
      </c>
      <c r="B18" s="367" t="s">
        <v>23</v>
      </c>
      <c r="C18" s="227" t="s">
        <v>233</v>
      </c>
      <c r="D18" s="349">
        <v>38.5</v>
      </c>
      <c r="E18" s="369"/>
      <c r="F18" s="239"/>
      <c r="G18" s="239"/>
      <c r="H18" s="385"/>
      <c r="I18" s="369" t="s">
        <v>286</v>
      </c>
      <c r="J18" s="369"/>
      <c r="K18" s="370"/>
      <c r="L18" s="370">
        <v>38.5</v>
      </c>
      <c r="M18" s="369" t="s">
        <v>32</v>
      </c>
    </row>
    <row r="19" spans="1:13" ht="17.100000000000001" customHeight="1" x14ac:dyDescent="0.25">
      <c r="A19" s="346"/>
      <c r="B19" s="367"/>
      <c r="C19" s="237" t="s">
        <v>284</v>
      </c>
      <c r="D19" s="349"/>
      <c r="E19" s="356"/>
      <c r="F19" s="232">
        <v>19</v>
      </c>
      <c r="G19" s="232">
        <v>19.5</v>
      </c>
      <c r="H19" s="364"/>
      <c r="I19" s="369"/>
      <c r="J19" s="356"/>
      <c r="K19" s="366"/>
      <c r="L19" s="366"/>
      <c r="M19" s="369"/>
    </row>
    <row r="20" spans="1:13" ht="17.100000000000001" customHeight="1" x14ac:dyDescent="0.25">
      <c r="A20" s="346">
        <v>7</v>
      </c>
      <c r="B20" s="367" t="s">
        <v>24</v>
      </c>
      <c r="C20" s="227" t="s">
        <v>156</v>
      </c>
      <c r="D20" s="345">
        <v>4.2</v>
      </c>
      <c r="E20" s="244"/>
      <c r="F20" s="245"/>
      <c r="G20" s="239"/>
      <c r="H20" s="241"/>
      <c r="I20" s="369" t="s">
        <v>286</v>
      </c>
      <c r="J20" s="234"/>
      <c r="K20" s="246"/>
      <c r="L20" s="366">
        <v>4.2</v>
      </c>
      <c r="M20" s="380" t="s">
        <v>32</v>
      </c>
    </row>
    <row r="21" spans="1:13" ht="17.100000000000001" customHeight="1" x14ac:dyDescent="0.25">
      <c r="A21" s="346"/>
      <c r="B21" s="367"/>
      <c r="C21" s="237" t="s">
        <v>157</v>
      </c>
      <c r="D21" s="345"/>
      <c r="E21" s="247"/>
      <c r="F21" s="232">
        <v>1.2</v>
      </c>
      <c r="G21" s="233">
        <v>3</v>
      </c>
      <c r="H21" s="232"/>
      <c r="I21" s="369"/>
      <c r="J21" s="235"/>
      <c r="K21" s="248"/>
      <c r="L21" s="368"/>
      <c r="M21" s="380"/>
    </row>
    <row r="22" spans="1:13" ht="17.100000000000001" customHeight="1" x14ac:dyDescent="0.25">
      <c r="A22" s="346">
        <v>8</v>
      </c>
      <c r="B22" s="367" t="s">
        <v>27</v>
      </c>
      <c r="C22" s="227" t="s">
        <v>163</v>
      </c>
      <c r="D22" s="345">
        <v>5</v>
      </c>
      <c r="E22" s="234"/>
      <c r="F22" s="239"/>
      <c r="G22" s="239"/>
      <c r="H22" s="364"/>
      <c r="I22" s="369" t="s">
        <v>286</v>
      </c>
      <c r="J22" s="234"/>
      <c r="K22" s="242"/>
      <c r="L22" s="349">
        <v>5</v>
      </c>
      <c r="M22" s="369" t="s">
        <v>16</v>
      </c>
    </row>
    <row r="23" spans="1:13" ht="17.100000000000001" customHeight="1" x14ac:dyDescent="0.25">
      <c r="A23" s="346"/>
      <c r="B23" s="367"/>
      <c r="C23" s="237" t="s">
        <v>218</v>
      </c>
      <c r="D23" s="345"/>
      <c r="E23" s="235"/>
      <c r="F23" s="232">
        <v>1</v>
      </c>
      <c r="G23" s="232">
        <v>4</v>
      </c>
      <c r="H23" s="394"/>
      <c r="I23" s="369"/>
      <c r="J23" s="235"/>
      <c r="K23" s="233"/>
      <c r="L23" s="349"/>
      <c r="M23" s="369"/>
    </row>
    <row r="24" spans="1:13" ht="17.100000000000001" customHeight="1" x14ac:dyDescent="0.25">
      <c r="A24" s="350">
        <v>10</v>
      </c>
      <c r="B24" s="352" t="s">
        <v>28</v>
      </c>
      <c r="C24" s="227" t="s">
        <v>153</v>
      </c>
      <c r="D24" s="345">
        <v>23.05</v>
      </c>
      <c r="E24" s="234"/>
      <c r="F24" s="239"/>
      <c r="G24" s="239"/>
      <c r="H24" s="364"/>
      <c r="I24" s="369" t="s">
        <v>286</v>
      </c>
      <c r="J24" s="234"/>
      <c r="K24" s="242"/>
      <c r="L24" s="349">
        <v>23.05</v>
      </c>
      <c r="M24" s="369" t="s">
        <v>32</v>
      </c>
    </row>
    <row r="25" spans="1:13" ht="17.100000000000001" customHeight="1" x14ac:dyDescent="0.25">
      <c r="A25" s="351"/>
      <c r="B25" s="353"/>
      <c r="C25" s="237" t="s">
        <v>154</v>
      </c>
      <c r="D25" s="345"/>
      <c r="E25" s="235"/>
      <c r="F25" s="232">
        <v>11</v>
      </c>
      <c r="G25" s="232">
        <v>12.05</v>
      </c>
      <c r="H25" s="394"/>
      <c r="I25" s="369"/>
      <c r="J25" s="235"/>
      <c r="K25" s="233"/>
      <c r="L25" s="349"/>
      <c r="M25" s="369"/>
    </row>
    <row r="26" spans="1:13" ht="60" customHeight="1" x14ac:dyDescent="0.2">
      <c r="A26" s="226">
        <v>11</v>
      </c>
      <c r="B26" s="250" t="s">
        <v>29</v>
      </c>
      <c r="C26" s="235" t="s">
        <v>152</v>
      </c>
      <c r="D26" s="230">
        <v>4</v>
      </c>
      <c r="E26" s="235"/>
      <c r="F26" s="240"/>
      <c r="G26" s="240">
        <v>4</v>
      </c>
      <c r="H26" s="240"/>
      <c r="I26" s="228" t="s">
        <v>286</v>
      </c>
      <c r="J26" s="235"/>
      <c r="K26" s="233"/>
      <c r="L26" s="230">
        <v>4</v>
      </c>
      <c r="M26" s="228" t="s">
        <v>32</v>
      </c>
    </row>
    <row r="27" spans="1:13" ht="28.5" customHeight="1" x14ac:dyDescent="0.25">
      <c r="A27" s="226">
        <v>12</v>
      </c>
      <c r="B27" s="250" t="s">
        <v>30</v>
      </c>
      <c r="C27" s="251" t="s">
        <v>183</v>
      </c>
      <c r="D27" s="252">
        <v>22</v>
      </c>
      <c r="E27" s="251"/>
      <c r="F27" s="253"/>
      <c r="G27" s="253">
        <v>22</v>
      </c>
      <c r="H27" s="253"/>
      <c r="I27" s="251" t="s">
        <v>286</v>
      </c>
      <c r="J27" s="251"/>
      <c r="K27" s="252"/>
      <c r="L27" s="252">
        <v>22</v>
      </c>
      <c r="M27" s="251" t="s">
        <v>32</v>
      </c>
    </row>
    <row r="28" spans="1:13" ht="24.75" customHeight="1" x14ac:dyDescent="0.25">
      <c r="A28" s="25"/>
      <c r="B28" s="33" t="s">
        <v>33</v>
      </c>
      <c r="C28" s="16"/>
      <c r="D28" s="37">
        <f>SUM(D10:D27)</f>
        <v>299.09999999999997</v>
      </c>
      <c r="E28" s="37">
        <f t="shared" ref="E28:L28" si="0">SUM(E10:E27)</f>
        <v>0</v>
      </c>
      <c r="F28" s="37">
        <f t="shared" si="0"/>
        <v>126.2</v>
      </c>
      <c r="G28" s="37">
        <f t="shared" si="0"/>
        <v>172.9</v>
      </c>
      <c r="H28" s="37">
        <f t="shared" si="0"/>
        <v>0</v>
      </c>
      <c r="I28" s="37">
        <f t="shared" si="0"/>
        <v>0</v>
      </c>
      <c r="J28" s="37">
        <f t="shared" si="0"/>
        <v>0</v>
      </c>
      <c r="K28" s="37">
        <v>0</v>
      </c>
      <c r="L28" s="37">
        <f t="shared" si="0"/>
        <v>299.09999999999997</v>
      </c>
      <c r="M28" s="16"/>
    </row>
    <row r="29" spans="1:13" ht="18.75" x14ac:dyDescent="0.2">
      <c r="A29" s="416" t="s">
        <v>34</v>
      </c>
      <c r="B29" s="417"/>
      <c r="C29" s="417"/>
      <c r="D29" s="417"/>
      <c r="E29" s="417"/>
      <c r="F29" s="417"/>
      <c r="G29" s="417"/>
      <c r="H29" s="417"/>
      <c r="I29" s="417"/>
      <c r="J29" s="417"/>
      <c r="K29" s="417"/>
      <c r="L29" s="417"/>
      <c r="M29" s="418"/>
    </row>
    <row r="30" spans="1:13" ht="17.100000000000001" customHeight="1" x14ac:dyDescent="0.25">
      <c r="A30" s="346">
        <v>13</v>
      </c>
      <c r="B30" s="352" t="s">
        <v>15</v>
      </c>
      <c r="C30" s="227" t="s">
        <v>20</v>
      </c>
      <c r="D30" s="380">
        <v>19.8</v>
      </c>
      <c r="E30" s="369"/>
      <c r="F30" s="234"/>
      <c r="G30" s="234"/>
      <c r="H30" s="234"/>
      <c r="I30" s="369" t="s">
        <v>286</v>
      </c>
      <c r="J30" s="369"/>
      <c r="K30" s="370"/>
      <c r="L30" s="369">
        <v>19.8</v>
      </c>
      <c r="M30" s="369" t="s">
        <v>34</v>
      </c>
    </row>
    <row r="31" spans="1:13" ht="17.100000000000001" customHeight="1" x14ac:dyDescent="0.2">
      <c r="A31" s="346"/>
      <c r="B31" s="353"/>
      <c r="C31" s="231" t="s">
        <v>285</v>
      </c>
      <c r="D31" s="380"/>
      <c r="E31" s="369"/>
      <c r="F31" s="233">
        <v>11.55</v>
      </c>
      <c r="G31" s="233">
        <v>8.25</v>
      </c>
      <c r="H31" s="235"/>
      <c r="I31" s="369"/>
      <c r="J31" s="369"/>
      <c r="K31" s="370"/>
      <c r="L31" s="369"/>
      <c r="M31" s="369"/>
    </row>
    <row r="32" spans="1:13" ht="17.100000000000001" customHeight="1" x14ac:dyDescent="0.25">
      <c r="A32" s="346">
        <v>14</v>
      </c>
      <c r="B32" s="352" t="s">
        <v>17</v>
      </c>
      <c r="C32" s="227" t="s">
        <v>213</v>
      </c>
      <c r="D32" s="380">
        <v>10.36</v>
      </c>
      <c r="E32" s="369"/>
      <c r="F32" s="234"/>
      <c r="G32" s="234"/>
      <c r="H32" s="234"/>
      <c r="I32" s="369" t="s">
        <v>286</v>
      </c>
      <c r="J32" s="369"/>
      <c r="K32" s="370"/>
      <c r="L32" s="370">
        <v>10.36</v>
      </c>
      <c r="M32" s="369" t="s">
        <v>34</v>
      </c>
    </row>
    <row r="33" spans="1:13" ht="17.100000000000001" customHeight="1" x14ac:dyDescent="0.2">
      <c r="A33" s="346"/>
      <c r="B33" s="353"/>
      <c r="C33" s="231" t="s">
        <v>287</v>
      </c>
      <c r="D33" s="380"/>
      <c r="E33" s="369"/>
      <c r="F33" s="233">
        <v>6.72</v>
      </c>
      <c r="G33" s="233">
        <v>3.64</v>
      </c>
      <c r="H33" s="235"/>
      <c r="I33" s="369"/>
      <c r="J33" s="369"/>
      <c r="K33" s="370"/>
      <c r="L33" s="370"/>
      <c r="M33" s="369"/>
    </row>
    <row r="34" spans="1:13" ht="17.100000000000001" customHeight="1" x14ac:dyDescent="0.25">
      <c r="A34" s="346">
        <v>15</v>
      </c>
      <c r="B34" s="367" t="s">
        <v>18</v>
      </c>
      <c r="C34" s="227" t="s">
        <v>224</v>
      </c>
      <c r="D34" s="380">
        <v>236.68</v>
      </c>
      <c r="E34" s="369"/>
      <c r="F34" s="234"/>
      <c r="G34" s="234"/>
      <c r="H34" s="234"/>
      <c r="I34" s="369" t="s">
        <v>286</v>
      </c>
      <c r="J34" s="369"/>
      <c r="K34" s="370"/>
      <c r="L34" s="370">
        <v>236.68</v>
      </c>
      <c r="M34" s="369" t="s">
        <v>34</v>
      </c>
    </row>
    <row r="35" spans="1:13" ht="17.100000000000001" customHeight="1" x14ac:dyDescent="0.25">
      <c r="A35" s="346"/>
      <c r="B35" s="367"/>
      <c r="C35" s="237" t="s">
        <v>288</v>
      </c>
      <c r="D35" s="380"/>
      <c r="E35" s="369"/>
      <c r="F35" s="235">
        <v>139</v>
      </c>
      <c r="G35" s="235">
        <v>97.68</v>
      </c>
      <c r="H35" s="235"/>
      <c r="I35" s="369"/>
      <c r="J35" s="369"/>
      <c r="K35" s="370"/>
      <c r="L35" s="370"/>
      <c r="M35" s="369"/>
    </row>
    <row r="36" spans="1:13" ht="17.100000000000001" customHeight="1" x14ac:dyDescent="0.25">
      <c r="A36" s="346">
        <v>16</v>
      </c>
      <c r="B36" s="367" t="s">
        <v>22</v>
      </c>
      <c r="C36" s="227" t="s">
        <v>185</v>
      </c>
      <c r="D36" s="349">
        <v>33.65</v>
      </c>
      <c r="E36" s="369"/>
      <c r="F36" s="234"/>
      <c r="G36" s="234"/>
      <c r="H36" s="234"/>
      <c r="I36" s="369" t="s">
        <v>286</v>
      </c>
      <c r="J36" s="369"/>
      <c r="K36" s="370"/>
      <c r="L36" s="370">
        <v>33.65</v>
      </c>
      <c r="M36" s="369" t="s">
        <v>34</v>
      </c>
    </row>
    <row r="37" spans="1:13" ht="17.100000000000001" customHeight="1" x14ac:dyDescent="0.25">
      <c r="A37" s="346"/>
      <c r="B37" s="367"/>
      <c r="C37" s="237" t="s">
        <v>289</v>
      </c>
      <c r="D37" s="349"/>
      <c r="E37" s="369"/>
      <c r="F37" s="235">
        <v>17.72</v>
      </c>
      <c r="G37" s="233">
        <v>15.93</v>
      </c>
      <c r="H37" s="235"/>
      <c r="I37" s="369"/>
      <c r="J37" s="369"/>
      <c r="K37" s="370"/>
      <c r="L37" s="370"/>
      <c r="M37" s="369"/>
    </row>
    <row r="38" spans="1:13" ht="17.100000000000001" customHeight="1" x14ac:dyDescent="0.25">
      <c r="A38" s="346">
        <v>17</v>
      </c>
      <c r="B38" s="367" t="s">
        <v>23</v>
      </c>
      <c r="C38" s="227" t="s">
        <v>161</v>
      </c>
      <c r="D38" s="349">
        <v>20.98</v>
      </c>
      <c r="E38" s="369"/>
      <c r="F38" s="239"/>
      <c r="G38" s="239"/>
      <c r="H38" s="239"/>
      <c r="I38" s="369" t="s">
        <v>286</v>
      </c>
      <c r="J38" s="369"/>
      <c r="K38" s="370"/>
      <c r="L38" s="370">
        <v>20.98</v>
      </c>
      <c r="M38" s="369" t="s">
        <v>34</v>
      </c>
    </row>
    <row r="39" spans="1:13" ht="17.100000000000001" customHeight="1" x14ac:dyDescent="0.25">
      <c r="A39" s="346"/>
      <c r="B39" s="367"/>
      <c r="C39" s="237" t="s">
        <v>162</v>
      </c>
      <c r="D39" s="349"/>
      <c r="E39" s="356"/>
      <c r="F39" s="232">
        <v>10.49</v>
      </c>
      <c r="G39" s="232">
        <v>10.49</v>
      </c>
      <c r="H39" s="232"/>
      <c r="I39" s="369"/>
      <c r="J39" s="356"/>
      <c r="K39" s="366"/>
      <c r="L39" s="366"/>
      <c r="M39" s="369"/>
    </row>
    <row r="40" spans="1:13" ht="17.100000000000001" customHeight="1" x14ac:dyDescent="0.25">
      <c r="A40" s="346">
        <v>18</v>
      </c>
      <c r="B40" s="367" t="s">
        <v>27</v>
      </c>
      <c r="C40" s="227" t="s">
        <v>26</v>
      </c>
      <c r="D40" s="345">
        <v>4.5</v>
      </c>
      <c r="E40" s="234"/>
      <c r="F40" s="241"/>
      <c r="G40" s="239"/>
      <c r="H40" s="239"/>
      <c r="I40" s="369" t="s">
        <v>286</v>
      </c>
      <c r="J40" s="234"/>
      <c r="K40" s="242"/>
      <c r="L40" s="349">
        <v>4.5</v>
      </c>
      <c r="M40" s="369" t="s">
        <v>34</v>
      </c>
    </row>
    <row r="41" spans="1:13" ht="17.100000000000001" customHeight="1" x14ac:dyDescent="0.25">
      <c r="A41" s="346"/>
      <c r="B41" s="367"/>
      <c r="C41" s="237" t="s">
        <v>263</v>
      </c>
      <c r="D41" s="345"/>
      <c r="E41" s="235"/>
      <c r="F41" s="232"/>
      <c r="G41" s="232"/>
      <c r="H41" s="232">
        <v>4.5</v>
      </c>
      <c r="I41" s="369"/>
      <c r="J41" s="235"/>
      <c r="K41" s="233"/>
      <c r="L41" s="349"/>
      <c r="M41" s="369"/>
    </row>
    <row r="42" spans="1:13" ht="17.100000000000001" customHeight="1" x14ac:dyDescent="0.25">
      <c r="A42" s="350">
        <v>19</v>
      </c>
      <c r="B42" s="352" t="s">
        <v>28</v>
      </c>
      <c r="C42" s="227" t="s">
        <v>163</v>
      </c>
      <c r="D42" s="345">
        <v>5.39</v>
      </c>
      <c r="E42" s="234"/>
      <c r="F42" s="241"/>
      <c r="G42" s="241"/>
      <c r="H42" s="241"/>
      <c r="I42" s="369" t="s">
        <v>286</v>
      </c>
      <c r="J42" s="234"/>
      <c r="K42" s="242"/>
      <c r="L42" s="349">
        <v>5.39</v>
      </c>
      <c r="M42" s="369" t="s">
        <v>34</v>
      </c>
    </row>
    <row r="43" spans="1:13" ht="17.100000000000001" customHeight="1" x14ac:dyDescent="0.25">
      <c r="A43" s="351"/>
      <c r="B43" s="353"/>
      <c r="C43" s="237" t="s">
        <v>290</v>
      </c>
      <c r="D43" s="345"/>
      <c r="E43" s="235"/>
      <c r="F43" s="232"/>
      <c r="G43" s="232"/>
      <c r="H43" s="232">
        <v>5.39</v>
      </c>
      <c r="I43" s="369"/>
      <c r="J43" s="235"/>
      <c r="K43" s="233"/>
      <c r="L43" s="349"/>
      <c r="M43" s="369"/>
    </row>
    <row r="44" spans="1:13" ht="60" customHeight="1" x14ac:dyDescent="0.2">
      <c r="A44" s="226">
        <v>20</v>
      </c>
      <c r="B44" s="250" t="s">
        <v>29</v>
      </c>
      <c r="C44" s="235" t="s">
        <v>225</v>
      </c>
      <c r="D44" s="230">
        <v>5.4</v>
      </c>
      <c r="E44" s="235"/>
      <c r="F44" s="240"/>
      <c r="G44" s="240">
        <v>5.4</v>
      </c>
      <c r="H44" s="240"/>
      <c r="I44" s="228" t="s">
        <v>286</v>
      </c>
      <c r="J44" s="235"/>
      <c r="K44" s="233"/>
      <c r="L44" s="230">
        <v>5.4</v>
      </c>
      <c r="M44" s="228" t="s">
        <v>34</v>
      </c>
    </row>
    <row r="45" spans="1:13" ht="25.5" customHeight="1" x14ac:dyDescent="0.2">
      <c r="A45" s="226">
        <v>21</v>
      </c>
      <c r="B45" s="250" t="s">
        <v>30</v>
      </c>
      <c r="C45" s="228" t="s">
        <v>164</v>
      </c>
      <c r="D45" s="230">
        <v>19.3</v>
      </c>
      <c r="E45" s="228"/>
      <c r="F45" s="240"/>
      <c r="G45" s="240">
        <v>9.65</v>
      </c>
      <c r="H45" s="240">
        <v>9.65</v>
      </c>
      <c r="I45" s="228" t="s">
        <v>286</v>
      </c>
      <c r="J45" s="228"/>
      <c r="K45" s="230"/>
      <c r="L45" s="230">
        <v>19.3</v>
      </c>
      <c r="M45" s="228" t="s">
        <v>34</v>
      </c>
    </row>
    <row r="46" spans="1:13" ht="21" customHeight="1" x14ac:dyDescent="0.25">
      <c r="A46" s="25"/>
      <c r="B46" s="32" t="s">
        <v>182</v>
      </c>
      <c r="C46" s="18"/>
      <c r="D46" s="35">
        <f>SUM(D30:D45)</f>
        <v>356.06</v>
      </c>
      <c r="E46" s="35">
        <f t="shared" ref="E46:L46" si="1">SUM(E30:E45)</f>
        <v>0</v>
      </c>
      <c r="F46" s="254">
        <f t="shared" si="1"/>
        <v>185.48000000000002</v>
      </c>
      <c r="G46" s="254">
        <f t="shared" si="1"/>
        <v>151.04000000000002</v>
      </c>
      <c r="H46" s="254">
        <f t="shared" si="1"/>
        <v>19.54</v>
      </c>
      <c r="I46" s="35">
        <f t="shared" si="1"/>
        <v>0</v>
      </c>
      <c r="J46" s="35">
        <f t="shared" si="1"/>
        <v>0</v>
      </c>
      <c r="K46" s="36">
        <f t="shared" si="1"/>
        <v>0</v>
      </c>
      <c r="L46" s="35">
        <f t="shared" si="1"/>
        <v>356.06</v>
      </c>
      <c r="M46" s="18"/>
    </row>
    <row r="47" spans="1:13" ht="18.75" x14ac:dyDescent="0.2">
      <c r="A47" s="416" t="s">
        <v>35</v>
      </c>
      <c r="B47" s="417"/>
      <c r="C47" s="417"/>
      <c r="D47" s="417"/>
      <c r="E47" s="417"/>
      <c r="F47" s="417"/>
      <c r="G47" s="417"/>
      <c r="H47" s="417"/>
      <c r="I47" s="417"/>
      <c r="J47" s="417"/>
      <c r="K47" s="417"/>
      <c r="L47" s="417"/>
      <c r="M47" s="418"/>
    </row>
    <row r="48" spans="1:13" ht="17.100000000000001" customHeight="1" x14ac:dyDescent="0.25">
      <c r="A48" s="422">
        <v>22</v>
      </c>
      <c r="B48" s="347" t="s">
        <v>15</v>
      </c>
      <c r="C48" s="227" t="s">
        <v>176</v>
      </c>
      <c r="D48" s="349">
        <v>13.2</v>
      </c>
      <c r="E48" s="359"/>
      <c r="F48" s="255"/>
      <c r="G48" s="255"/>
      <c r="H48" s="255"/>
      <c r="I48" s="369" t="s">
        <v>286</v>
      </c>
      <c r="J48" s="369"/>
      <c r="K48" s="370"/>
      <c r="L48" s="370">
        <v>13.2</v>
      </c>
      <c r="M48" s="359" t="s">
        <v>35</v>
      </c>
    </row>
    <row r="49" spans="1:13" ht="17.100000000000001" customHeight="1" x14ac:dyDescent="0.25">
      <c r="A49" s="423"/>
      <c r="B49" s="348"/>
      <c r="C49" s="237" t="s">
        <v>285</v>
      </c>
      <c r="D49" s="349"/>
      <c r="E49" s="359"/>
      <c r="F49" s="257">
        <v>4.4000000000000004</v>
      </c>
      <c r="G49" s="257">
        <v>8.8000000000000007</v>
      </c>
      <c r="H49" s="237"/>
      <c r="I49" s="369"/>
      <c r="J49" s="369"/>
      <c r="K49" s="370"/>
      <c r="L49" s="370"/>
      <c r="M49" s="359"/>
    </row>
    <row r="50" spans="1:13" ht="17.100000000000001" customHeight="1" x14ac:dyDescent="0.25">
      <c r="A50" s="346">
        <v>23</v>
      </c>
      <c r="B50" s="347" t="s">
        <v>17</v>
      </c>
      <c r="C50" s="227" t="s">
        <v>176</v>
      </c>
      <c r="D50" s="349">
        <v>3.27</v>
      </c>
      <c r="E50" s="359"/>
      <c r="F50" s="255"/>
      <c r="G50" s="255"/>
      <c r="H50" s="255"/>
      <c r="I50" s="369" t="s">
        <v>286</v>
      </c>
      <c r="J50" s="369"/>
      <c r="K50" s="370"/>
      <c r="L50" s="370">
        <v>3.27</v>
      </c>
      <c r="M50" s="359" t="s">
        <v>35</v>
      </c>
    </row>
    <row r="51" spans="1:13" ht="17.100000000000001" customHeight="1" x14ac:dyDescent="0.25">
      <c r="A51" s="346"/>
      <c r="B51" s="348"/>
      <c r="C51" s="237" t="s">
        <v>291</v>
      </c>
      <c r="D51" s="349"/>
      <c r="E51" s="354"/>
      <c r="F51" s="257">
        <v>2.1800000000000002</v>
      </c>
      <c r="G51" s="257">
        <v>1.0900000000000001</v>
      </c>
      <c r="H51" s="237"/>
      <c r="I51" s="369"/>
      <c r="J51" s="369"/>
      <c r="K51" s="370"/>
      <c r="L51" s="370"/>
      <c r="M51" s="359"/>
    </row>
    <row r="52" spans="1:13" ht="17.100000000000001" customHeight="1" x14ac:dyDescent="0.25">
      <c r="A52" s="350">
        <v>24</v>
      </c>
      <c r="B52" s="367" t="s">
        <v>18</v>
      </c>
      <c r="C52" s="227" t="s">
        <v>161</v>
      </c>
      <c r="D52" s="349">
        <v>11.85</v>
      </c>
      <c r="E52" s="355"/>
      <c r="F52" s="255"/>
      <c r="G52" s="255"/>
      <c r="H52" s="255"/>
      <c r="I52" s="369" t="s">
        <v>286</v>
      </c>
      <c r="J52" s="369"/>
      <c r="K52" s="370"/>
      <c r="L52" s="370">
        <v>11.85</v>
      </c>
      <c r="M52" s="359" t="s">
        <v>35</v>
      </c>
    </row>
    <row r="53" spans="1:13" ht="17.100000000000001" customHeight="1" x14ac:dyDescent="0.25">
      <c r="A53" s="351"/>
      <c r="B53" s="367"/>
      <c r="C53" s="237" t="s">
        <v>292</v>
      </c>
      <c r="D53" s="349"/>
      <c r="E53" s="359"/>
      <c r="F53" s="257">
        <v>5.9249999999999998</v>
      </c>
      <c r="G53" s="257">
        <v>5.9249999999999998</v>
      </c>
      <c r="H53" s="237"/>
      <c r="I53" s="369"/>
      <c r="J53" s="369"/>
      <c r="K53" s="370"/>
      <c r="L53" s="370"/>
      <c r="M53" s="359"/>
    </row>
    <row r="54" spans="1:13" ht="17.100000000000001" customHeight="1" x14ac:dyDescent="0.25">
      <c r="A54" s="346">
        <v>25</v>
      </c>
      <c r="B54" s="367" t="s">
        <v>22</v>
      </c>
      <c r="C54" s="227" t="s">
        <v>176</v>
      </c>
      <c r="D54" s="349">
        <v>9.3000000000000007</v>
      </c>
      <c r="E54" s="359"/>
      <c r="F54" s="255"/>
      <c r="G54" s="255"/>
      <c r="H54" s="255"/>
      <c r="I54" s="369" t="s">
        <v>286</v>
      </c>
      <c r="J54" s="369"/>
      <c r="K54" s="370"/>
      <c r="L54" s="370">
        <v>9.3000000000000007</v>
      </c>
      <c r="M54" s="359" t="s">
        <v>35</v>
      </c>
    </row>
    <row r="55" spans="1:13" ht="17.100000000000001" customHeight="1" x14ac:dyDescent="0.25">
      <c r="A55" s="346"/>
      <c r="B55" s="367"/>
      <c r="C55" s="237" t="s">
        <v>293</v>
      </c>
      <c r="D55" s="349"/>
      <c r="E55" s="359"/>
      <c r="F55" s="257">
        <v>3.1</v>
      </c>
      <c r="G55" s="257">
        <v>6.2</v>
      </c>
      <c r="H55" s="237"/>
      <c r="I55" s="369"/>
      <c r="J55" s="369"/>
      <c r="K55" s="370"/>
      <c r="L55" s="370"/>
      <c r="M55" s="359"/>
    </row>
    <row r="56" spans="1:13" ht="17.100000000000001" customHeight="1" x14ac:dyDescent="0.25">
      <c r="A56" s="350">
        <v>26</v>
      </c>
      <c r="B56" s="367" t="s">
        <v>23</v>
      </c>
      <c r="C56" s="227" t="s">
        <v>294</v>
      </c>
      <c r="D56" s="349">
        <v>0.6</v>
      </c>
      <c r="E56" s="359"/>
      <c r="F56" s="258"/>
      <c r="G56" s="258"/>
      <c r="H56" s="259"/>
      <c r="I56" s="369" t="s">
        <v>286</v>
      </c>
      <c r="J56" s="369"/>
      <c r="K56" s="370"/>
      <c r="L56" s="370">
        <v>0.6</v>
      </c>
      <c r="M56" s="359" t="s">
        <v>35</v>
      </c>
    </row>
    <row r="57" spans="1:13" ht="17.100000000000001" customHeight="1" x14ac:dyDescent="0.25">
      <c r="A57" s="351"/>
      <c r="B57" s="367"/>
      <c r="C57" s="237" t="s">
        <v>143</v>
      </c>
      <c r="D57" s="349"/>
      <c r="E57" s="354"/>
      <c r="F57" s="260">
        <v>0.6</v>
      </c>
      <c r="G57" s="260"/>
      <c r="H57" s="261"/>
      <c r="I57" s="369"/>
      <c r="J57" s="356"/>
      <c r="K57" s="366"/>
      <c r="L57" s="370"/>
      <c r="M57" s="359"/>
    </row>
    <row r="58" spans="1:13" ht="17.100000000000001" customHeight="1" x14ac:dyDescent="0.25">
      <c r="A58" s="346">
        <v>27</v>
      </c>
      <c r="B58" s="367" t="s">
        <v>24</v>
      </c>
      <c r="C58" s="227" t="s">
        <v>163</v>
      </c>
      <c r="D58" s="345">
        <v>2.5</v>
      </c>
      <c r="E58" s="255"/>
      <c r="F58" s="258"/>
      <c r="G58" s="258"/>
      <c r="H58" s="259"/>
      <c r="I58" s="419" t="s">
        <v>286</v>
      </c>
      <c r="J58" s="234"/>
      <c r="K58" s="366"/>
      <c r="L58" s="349">
        <v>2.5</v>
      </c>
      <c r="M58" s="359" t="s">
        <v>35</v>
      </c>
    </row>
    <row r="59" spans="1:13" ht="17.100000000000001" customHeight="1" x14ac:dyDescent="0.25">
      <c r="A59" s="346"/>
      <c r="B59" s="367"/>
      <c r="C59" s="237" t="s">
        <v>158</v>
      </c>
      <c r="D59" s="345"/>
      <c r="E59" s="237"/>
      <c r="F59" s="257"/>
      <c r="G59" s="257">
        <v>2.5</v>
      </c>
      <c r="H59" s="261"/>
      <c r="I59" s="419"/>
      <c r="J59" s="235"/>
      <c r="K59" s="368"/>
      <c r="L59" s="349"/>
      <c r="M59" s="359"/>
    </row>
    <row r="60" spans="1:13" ht="17.100000000000001" customHeight="1" x14ac:dyDescent="0.25">
      <c r="A60" s="350">
        <v>28</v>
      </c>
      <c r="B60" s="347" t="s">
        <v>245</v>
      </c>
      <c r="C60" s="227" t="s">
        <v>295</v>
      </c>
      <c r="D60" s="345">
        <v>7.5</v>
      </c>
      <c r="E60" s="255"/>
      <c r="F60" s="258"/>
      <c r="G60" s="258"/>
      <c r="H60" s="259"/>
      <c r="I60" s="419" t="s">
        <v>286</v>
      </c>
      <c r="J60" s="234"/>
      <c r="K60" s="366"/>
      <c r="L60" s="349">
        <v>7.5</v>
      </c>
      <c r="M60" s="359" t="s">
        <v>35</v>
      </c>
    </row>
    <row r="61" spans="1:13" ht="17.100000000000001" customHeight="1" x14ac:dyDescent="0.25">
      <c r="A61" s="351"/>
      <c r="B61" s="348"/>
      <c r="C61" s="237" t="s">
        <v>296</v>
      </c>
      <c r="D61" s="345"/>
      <c r="E61" s="237"/>
      <c r="F61" s="261"/>
      <c r="G61" s="261">
        <v>7.5</v>
      </c>
      <c r="H61" s="261"/>
      <c r="I61" s="419"/>
      <c r="J61" s="235"/>
      <c r="K61" s="368"/>
      <c r="L61" s="349"/>
      <c r="M61" s="359"/>
    </row>
    <row r="62" spans="1:13" ht="60.75" customHeight="1" x14ac:dyDescent="0.2">
      <c r="A62" s="226">
        <v>29</v>
      </c>
      <c r="B62" s="263" t="s">
        <v>29</v>
      </c>
      <c r="C62" s="235" t="s">
        <v>297</v>
      </c>
      <c r="D62" s="230">
        <v>7.7279999999999998</v>
      </c>
      <c r="E62" s="235"/>
      <c r="F62" s="240"/>
      <c r="G62" s="240">
        <v>3.8639999999999999</v>
      </c>
      <c r="H62" s="240">
        <v>3.8639999999999999</v>
      </c>
      <c r="I62" s="228" t="s">
        <v>286</v>
      </c>
      <c r="J62" s="235"/>
      <c r="K62" s="233"/>
      <c r="L62" s="230">
        <v>7.7279999999999998</v>
      </c>
      <c r="M62" s="228" t="s">
        <v>35</v>
      </c>
    </row>
    <row r="63" spans="1:13" ht="27.75" customHeight="1" x14ac:dyDescent="0.25">
      <c r="A63" s="226">
        <v>30</v>
      </c>
      <c r="B63" s="250" t="s">
        <v>30</v>
      </c>
      <c r="C63" s="251" t="s">
        <v>181</v>
      </c>
      <c r="D63" s="230">
        <v>11.5</v>
      </c>
      <c r="E63" s="251"/>
      <c r="F63" s="253"/>
      <c r="G63" s="253">
        <v>5.75</v>
      </c>
      <c r="H63" s="253">
        <v>5.75</v>
      </c>
      <c r="I63" s="228" t="s">
        <v>286</v>
      </c>
      <c r="J63" s="228"/>
      <c r="K63" s="230"/>
      <c r="L63" s="230">
        <v>11.5</v>
      </c>
      <c r="M63" s="251" t="s">
        <v>35</v>
      </c>
    </row>
    <row r="64" spans="1:13" ht="26.25" customHeight="1" x14ac:dyDescent="0.2">
      <c r="A64" s="11"/>
      <c r="B64" s="32" t="s">
        <v>36</v>
      </c>
      <c r="C64" s="18"/>
      <c r="D64" s="18">
        <f>SUM(D48:D63)</f>
        <v>67.448000000000008</v>
      </c>
      <c r="E64" s="18">
        <f t="shared" ref="E64:L64" si="2">SUM(E48:E63)</f>
        <v>0</v>
      </c>
      <c r="F64" s="18">
        <f t="shared" si="2"/>
        <v>16.204999999999998</v>
      </c>
      <c r="G64" s="18">
        <f t="shared" si="2"/>
        <v>41.628999999999998</v>
      </c>
      <c r="H64" s="18">
        <f t="shared" si="2"/>
        <v>9.6140000000000008</v>
      </c>
      <c r="I64" s="18">
        <f t="shared" si="2"/>
        <v>0</v>
      </c>
      <c r="J64" s="18">
        <f t="shared" si="2"/>
        <v>0</v>
      </c>
      <c r="K64" s="18">
        <f t="shared" si="2"/>
        <v>0</v>
      </c>
      <c r="L64" s="18">
        <f t="shared" si="2"/>
        <v>67.448000000000008</v>
      </c>
      <c r="M64" s="18"/>
    </row>
    <row r="65" spans="1:13" ht="18.75" x14ac:dyDescent="0.2">
      <c r="A65" s="416" t="s">
        <v>37</v>
      </c>
      <c r="B65" s="417"/>
      <c r="C65" s="417"/>
      <c r="D65" s="417"/>
      <c r="E65" s="417"/>
      <c r="F65" s="417"/>
      <c r="G65" s="417"/>
      <c r="H65" s="417"/>
      <c r="I65" s="417"/>
      <c r="J65" s="417"/>
      <c r="K65" s="417"/>
      <c r="L65" s="417"/>
      <c r="M65" s="418"/>
    </row>
    <row r="66" spans="1:13" ht="17.100000000000001" customHeight="1" x14ac:dyDescent="0.25">
      <c r="A66" s="346">
        <v>31</v>
      </c>
      <c r="B66" s="347" t="s">
        <v>15</v>
      </c>
      <c r="C66" s="227" t="s">
        <v>160</v>
      </c>
      <c r="D66" s="349">
        <v>41.6</v>
      </c>
      <c r="E66" s="255"/>
      <c r="F66" s="264"/>
      <c r="G66" s="264"/>
      <c r="H66" s="255"/>
      <c r="I66" s="369" t="s">
        <v>299</v>
      </c>
      <c r="J66" s="369"/>
      <c r="K66" s="421"/>
      <c r="L66" s="369">
        <v>41.6</v>
      </c>
      <c r="M66" s="359" t="s">
        <v>37</v>
      </c>
    </row>
    <row r="67" spans="1:13" ht="17.100000000000001" customHeight="1" x14ac:dyDescent="0.25">
      <c r="A67" s="346"/>
      <c r="B67" s="348"/>
      <c r="C67" s="237" t="s">
        <v>298</v>
      </c>
      <c r="D67" s="349"/>
      <c r="E67" s="237"/>
      <c r="F67" s="265">
        <v>12.8</v>
      </c>
      <c r="G67" s="265">
        <v>20.8</v>
      </c>
      <c r="H67" s="266">
        <v>8</v>
      </c>
      <c r="I67" s="369"/>
      <c r="J67" s="369"/>
      <c r="K67" s="421"/>
      <c r="L67" s="369"/>
      <c r="M67" s="359"/>
    </row>
    <row r="68" spans="1:13" ht="17.100000000000001" customHeight="1" x14ac:dyDescent="0.25">
      <c r="A68" s="346">
        <v>32</v>
      </c>
      <c r="B68" s="347" t="s">
        <v>17</v>
      </c>
      <c r="C68" s="227" t="s">
        <v>179</v>
      </c>
      <c r="D68" s="349">
        <v>40</v>
      </c>
      <c r="E68" s="255"/>
      <c r="F68" s="255"/>
      <c r="G68" s="255"/>
      <c r="H68" s="255"/>
      <c r="I68" s="369" t="s">
        <v>299</v>
      </c>
      <c r="J68" s="369"/>
      <c r="K68" s="370"/>
      <c r="L68" s="370">
        <v>40</v>
      </c>
      <c r="M68" s="359" t="s">
        <v>37</v>
      </c>
    </row>
    <row r="69" spans="1:13" ht="17.100000000000001" customHeight="1" x14ac:dyDescent="0.25">
      <c r="A69" s="346"/>
      <c r="B69" s="348"/>
      <c r="C69" s="237" t="s">
        <v>172</v>
      </c>
      <c r="D69" s="349"/>
      <c r="E69" s="237"/>
      <c r="F69" s="257">
        <v>14</v>
      </c>
      <c r="G69" s="257">
        <v>18</v>
      </c>
      <c r="H69" s="266">
        <v>8</v>
      </c>
      <c r="I69" s="369"/>
      <c r="J69" s="369"/>
      <c r="K69" s="370"/>
      <c r="L69" s="370"/>
      <c r="M69" s="359"/>
    </row>
    <row r="70" spans="1:13" ht="17.100000000000001" customHeight="1" x14ac:dyDescent="0.25">
      <c r="A70" s="346">
        <v>33</v>
      </c>
      <c r="B70" s="367" t="s">
        <v>18</v>
      </c>
      <c r="C70" s="255" t="s">
        <v>212</v>
      </c>
      <c r="D70" s="349">
        <v>301.8</v>
      </c>
      <c r="E70" s="255"/>
      <c r="F70" s="255"/>
      <c r="G70" s="255"/>
      <c r="H70" s="255"/>
      <c r="I70" s="369" t="s">
        <v>299</v>
      </c>
      <c r="J70" s="369"/>
      <c r="K70" s="370"/>
      <c r="L70" s="370">
        <v>301.8</v>
      </c>
      <c r="M70" s="359" t="s">
        <v>37</v>
      </c>
    </row>
    <row r="71" spans="1:13" ht="17.100000000000001" customHeight="1" x14ac:dyDescent="0.25">
      <c r="A71" s="346"/>
      <c r="B71" s="367"/>
      <c r="C71" s="237" t="s">
        <v>300</v>
      </c>
      <c r="D71" s="349"/>
      <c r="E71" s="237"/>
      <c r="F71" s="257">
        <v>90</v>
      </c>
      <c r="G71" s="257">
        <v>151.80000000000001</v>
      </c>
      <c r="H71" s="266">
        <v>60</v>
      </c>
      <c r="I71" s="369"/>
      <c r="J71" s="369"/>
      <c r="K71" s="370"/>
      <c r="L71" s="370"/>
      <c r="M71" s="359"/>
    </row>
    <row r="72" spans="1:13" ht="17.100000000000001" customHeight="1" x14ac:dyDescent="0.25">
      <c r="A72" s="346">
        <v>34</v>
      </c>
      <c r="B72" s="367" t="s">
        <v>19</v>
      </c>
      <c r="C72" s="227" t="s">
        <v>20</v>
      </c>
      <c r="D72" s="349">
        <v>9.8000000000000007</v>
      </c>
      <c r="E72" s="255"/>
      <c r="F72" s="255"/>
      <c r="G72" s="255"/>
      <c r="H72" s="255"/>
      <c r="I72" s="369" t="s">
        <v>299</v>
      </c>
      <c r="J72" s="369"/>
      <c r="K72" s="370"/>
      <c r="L72" s="370">
        <v>9.8000000000000007</v>
      </c>
      <c r="M72" s="359" t="s">
        <v>37</v>
      </c>
    </row>
    <row r="73" spans="1:13" ht="17.100000000000001" customHeight="1" x14ac:dyDescent="0.25">
      <c r="A73" s="346"/>
      <c r="B73" s="367"/>
      <c r="C73" s="237" t="s">
        <v>169</v>
      </c>
      <c r="D73" s="349"/>
      <c r="E73" s="237"/>
      <c r="F73" s="257">
        <v>5.0999999999999996</v>
      </c>
      <c r="G73" s="257">
        <v>4.7</v>
      </c>
      <c r="H73" s="237"/>
      <c r="I73" s="369"/>
      <c r="J73" s="369"/>
      <c r="K73" s="370"/>
      <c r="L73" s="370"/>
      <c r="M73" s="359"/>
    </row>
    <row r="74" spans="1:13" ht="17.100000000000001" customHeight="1" x14ac:dyDescent="0.25">
      <c r="A74" s="346">
        <v>35</v>
      </c>
      <c r="B74" s="367" t="s">
        <v>22</v>
      </c>
      <c r="C74" s="227" t="s">
        <v>161</v>
      </c>
      <c r="D74" s="349">
        <v>16.100000000000001</v>
      </c>
      <c r="E74" s="255"/>
      <c r="F74" s="255"/>
      <c r="G74" s="255"/>
      <c r="H74" s="255"/>
      <c r="I74" s="369" t="s">
        <v>299</v>
      </c>
      <c r="J74" s="369"/>
      <c r="K74" s="370"/>
      <c r="L74" s="370">
        <v>16.100000000000001</v>
      </c>
      <c r="M74" s="359" t="s">
        <v>37</v>
      </c>
    </row>
    <row r="75" spans="1:13" ht="17.100000000000001" customHeight="1" x14ac:dyDescent="0.25">
      <c r="A75" s="346"/>
      <c r="B75" s="367"/>
      <c r="C75" s="237" t="s">
        <v>301</v>
      </c>
      <c r="D75" s="349"/>
      <c r="E75" s="237"/>
      <c r="F75" s="257">
        <v>4.2</v>
      </c>
      <c r="G75" s="257">
        <v>7.7</v>
      </c>
      <c r="H75" s="237">
        <v>4.2</v>
      </c>
      <c r="I75" s="369"/>
      <c r="J75" s="369"/>
      <c r="K75" s="370"/>
      <c r="L75" s="370"/>
      <c r="M75" s="359"/>
    </row>
    <row r="76" spans="1:13" ht="17.100000000000001" customHeight="1" x14ac:dyDescent="0.25">
      <c r="A76" s="346">
        <v>36</v>
      </c>
      <c r="B76" s="367" t="s">
        <v>23</v>
      </c>
      <c r="C76" s="227" t="s">
        <v>168</v>
      </c>
      <c r="D76" s="349">
        <v>8.5</v>
      </c>
      <c r="E76" s="255"/>
      <c r="F76" s="258"/>
      <c r="G76" s="258"/>
      <c r="H76" s="259"/>
      <c r="I76" s="369" t="s">
        <v>299</v>
      </c>
      <c r="J76" s="369"/>
      <c r="K76" s="370"/>
      <c r="L76" s="370">
        <v>8.5</v>
      </c>
      <c r="M76" s="359" t="s">
        <v>203</v>
      </c>
    </row>
    <row r="77" spans="1:13" ht="17.100000000000001" customHeight="1" x14ac:dyDescent="0.25">
      <c r="A77" s="346"/>
      <c r="B77" s="367"/>
      <c r="C77" s="237" t="s">
        <v>184</v>
      </c>
      <c r="D77" s="349"/>
      <c r="E77" s="267"/>
      <c r="F77" s="260">
        <v>5.0999999999999996</v>
      </c>
      <c r="G77" s="260">
        <v>1.7</v>
      </c>
      <c r="H77" s="268">
        <v>1.7</v>
      </c>
      <c r="I77" s="369"/>
      <c r="J77" s="356"/>
      <c r="K77" s="366"/>
      <c r="L77" s="370"/>
      <c r="M77" s="359"/>
    </row>
    <row r="78" spans="1:13" ht="17.100000000000001" customHeight="1" x14ac:dyDescent="0.25">
      <c r="A78" s="346">
        <v>37</v>
      </c>
      <c r="B78" s="367" t="s">
        <v>24</v>
      </c>
      <c r="C78" s="255" t="s">
        <v>302</v>
      </c>
      <c r="D78" s="345">
        <v>1.35</v>
      </c>
      <c r="E78" s="255"/>
      <c r="F78" s="258"/>
      <c r="G78" s="258"/>
      <c r="H78" s="259"/>
      <c r="I78" s="409" t="s">
        <v>299</v>
      </c>
      <c r="J78" s="234"/>
      <c r="K78" s="242"/>
      <c r="L78" s="366">
        <v>1.35</v>
      </c>
      <c r="M78" s="359" t="s">
        <v>37</v>
      </c>
    </row>
    <row r="79" spans="1:13" ht="17.100000000000001" customHeight="1" x14ac:dyDescent="0.25">
      <c r="A79" s="346"/>
      <c r="B79" s="367"/>
      <c r="C79" s="237"/>
      <c r="D79" s="345"/>
      <c r="E79" s="237"/>
      <c r="F79" s="261"/>
      <c r="G79" s="261"/>
      <c r="H79" s="261">
        <v>1.35</v>
      </c>
      <c r="I79" s="409"/>
      <c r="J79" s="235"/>
      <c r="K79" s="233"/>
      <c r="L79" s="368"/>
      <c r="M79" s="359"/>
    </row>
    <row r="80" spans="1:13" ht="17.100000000000001" customHeight="1" x14ac:dyDescent="0.25">
      <c r="A80" s="346">
        <v>38</v>
      </c>
      <c r="B80" s="367" t="s">
        <v>27</v>
      </c>
      <c r="C80" s="255" t="s">
        <v>302</v>
      </c>
      <c r="D80" s="345">
        <v>0.87</v>
      </c>
      <c r="E80" s="255"/>
      <c r="F80" s="258"/>
      <c r="G80" s="258"/>
      <c r="H80" s="259"/>
      <c r="I80" s="419" t="s">
        <v>299</v>
      </c>
      <c r="J80" s="234"/>
      <c r="K80" s="242"/>
      <c r="L80" s="349">
        <v>0.87</v>
      </c>
      <c r="M80" s="359" t="s">
        <v>37</v>
      </c>
    </row>
    <row r="81" spans="1:13" ht="17.100000000000001" customHeight="1" x14ac:dyDescent="0.25">
      <c r="A81" s="346"/>
      <c r="B81" s="367"/>
      <c r="C81" s="237"/>
      <c r="D81" s="345"/>
      <c r="E81" s="237"/>
      <c r="F81" s="261"/>
      <c r="G81" s="261"/>
      <c r="H81" s="261">
        <v>0.87</v>
      </c>
      <c r="I81" s="419"/>
      <c r="J81" s="235"/>
      <c r="K81" s="233"/>
      <c r="L81" s="349"/>
      <c r="M81" s="359"/>
    </row>
    <row r="82" spans="1:13" ht="17.100000000000001" customHeight="1" x14ac:dyDescent="0.25">
      <c r="A82" s="346">
        <v>39</v>
      </c>
      <c r="B82" s="347" t="s">
        <v>28</v>
      </c>
      <c r="C82" s="227" t="s">
        <v>303</v>
      </c>
      <c r="D82" s="345">
        <v>6</v>
      </c>
      <c r="E82" s="255"/>
      <c r="F82" s="258"/>
      <c r="G82" s="258"/>
      <c r="H82" s="259"/>
      <c r="I82" s="419" t="s">
        <v>299</v>
      </c>
      <c r="J82" s="234"/>
      <c r="K82" s="242"/>
      <c r="L82" s="349">
        <v>6</v>
      </c>
      <c r="M82" s="359" t="s">
        <v>37</v>
      </c>
    </row>
    <row r="83" spans="1:13" ht="17.100000000000001" customHeight="1" x14ac:dyDescent="0.25">
      <c r="A83" s="346"/>
      <c r="B83" s="348"/>
      <c r="C83" s="237" t="s">
        <v>61</v>
      </c>
      <c r="D83" s="345"/>
      <c r="E83" s="237"/>
      <c r="F83" s="261"/>
      <c r="G83" s="261">
        <v>3</v>
      </c>
      <c r="H83" s="261">
        <v>3</v>
      </c>
      <c r="I83" s="419"/>
      <c r="J83" s="235"/>
      <c r="K83" s="233"/>
      <c r="L83" s="349"/>
      <c r="M83" s="359"/>
    </row>
    <row r="84" spans="1:13" ht="63" customHeight="1" x14ac:dyDescent="0.2">
      <c r="A84" s="226">
        <v>40</v>
      </c>
      <c r="B84" s="263" t="s">
        <v>29</v>
      </c>
      <c r="C84" s="235" t="s">
        <v>231</v>
      </c>
      <c r="D84" s="230">
        <v>6.9</v>
      </c>
      <c r="E84" s="235"/>
      <c r="F84" s="240"/>
      <c r="G84" s="240">
        <v>6.9</v>
      </c>
      <c r="H84" s="240"/>
      <c r="I84" s="228" t="s">
        <v>299</v>
      </c>
      <c r="J84" s="235"/>
      <c r="K84" s="233"/>
      <c r="L84" s="230">
        <v>6.9</v>
      </c>
      <c r="M84" s="228" t="s">
        <v>37</v>
      </c>
    </row>
    <row r="85" spans="1:13" ht="30" customHeight="1" x14ac:dyDescent="0.25">
      <c r="A85" s="226">
        <v>41</v>
      </c>
      <c r="B85" s="250" t="s">
        <v>30</v>
      </c>
      <c r="C85" s="251" t="s">
        <v>304</v>
      </c>
      <c r="D85" s="230">
        <v>12</v>
      </c>
      <c r="E85" s="251"/>
      <c r="F85" s="253"/>
      <c r="G85" s="253">
        <v>6</v>
      </c>
      <c r="H85" s="253">
        <v>6</v>
      </c>
      <c r="I85" s="251" t="s">
        <v>299</v>
      </c>
      <c r="J85" s="251"/>
      <c r="K85" s="252"/>
      <c r="L85" s="252">
        <v>12</v>
      </c>
      <c r="M85" s="251" t="s">
        <v>37</v>
      </c>
    </row>
    <row r="86" spans="1:13" s="6" customFormat="1" ht="26.25" customHeight="1" x14ac:dyDescent="0.2">
      <c r="A86" s="11"/>
      <c r="B86" s="32" t="s">
        <v>40</v>
      </c>
      <c r="C86" s="18"/>
      <c r="D86" s="35">
        <f>SUM(D66:D85)</f>
        <v>444.92</v>
      </c>
      <c r="E86" s="35">
        <f t="shared" ref="E86:L86" si="3">SUM(E66:E85)</f>
        <v>0</v>
      </c>
      <c r="F86" s="35">
        <f t="shared" si="3"/>
        <v>131.19999999999999</v>
      </c>
      <c r="G86" s="35">
        <f t="shared" si="3"/>
        <v>220.6</v>
      </c>
      <c r="H86" s="35">
        <f t="shared" si="3"/>
        <v>93.12</v>
      </c>
      <c r="I86" s="35">
        <f t="shared" si="3"/>
        <v>0</v>
      </c>
      <c r="J86" s="35">
        <f t="shared" si="3"/>
        <v>0</v>
      </c>
      <c r="K86" s="35">
        <f t="shared" si="3"/>
        <v>0</v>
      </c>
      <c r="L86" s="35">
        <f t="shared" si="3"/>
        <v>444.92</v>
      </c>
      <c r="M86" s="18"/>
    </row>
    <row r="87" spans="1:13" ht="18.75" x14ac:dyDescent="0.2">
      <c r="A87" s="416" t="s">
        <v>38</v>
      </c>
      <c r="B87" s="417"/>
      <c r="C87" s="417"/>
      <c r="D87" s="417"/>
      <c r="E87" s="417"/>
      <c r="F87" s="417"/>
      <c r="G87" s="417"/>
      <c r="H87" s="417"/>
      <c r="I87" s="417"/>
      <c r="J87" s="417"/>
      <c r="K87" s="417"/>
      <c r="L87" s="417"/>
      <c r="M87" s="418"/>
    </row>
    <row r="88" spans="1:13" ht="17.100000000000001" customHeight="1" x14ac:dyDescent="0.25">
      <c r="A88" s="346">
        <v>42</v>
      </c>
      <c r="B88" s="352" t="s">
        <v>15</v>
      </c>
      <c r="C88" s="227" t="s">
        <v>226</v>
      </c>
      <c r="D88" s="349">
        <v>25.9</v>
      </c>
      <c r="E88" s="359"/>
      <c r="F88" s="255"/>
      <c r="G88" s="255"/>
      <c r="H88" s="255"/>
      <c r="I88" s="369" t="s">
        <v>299</v>
      </c>
      <c r="J88" s="369"/>
      <c r="K88" s="370"/>
      <c r="L88" s="370">
        <v>25.9</v>
      </c>
      <c r="M88" s="369" t="s">
        <v>38</v>
      </c>
    </row>
    <row r="89" spans="1:13" ht="17.100000000000001" customHeight="1" x14ac:dyDescent="0.25">
      <c r="A89" s="346"/>
      <c r="B89" s="353"/>
      <c r="C89" s="237" t="s">
        <v>305</v>
      </c>
      <c r="D89" s="349"/>
      <c r="E89" s="359"/>
      <c r="F89" s="257">
        <v>12.6</v>
      </c>
      <c r="G89" s="257">
        <v>13.3</v>
      </c>
      <c r="H89" s="237"/>
      <c r="I89" s="369"/>
      <c r="J89" s="369"/>
      <c r="K89" s="370"/>
      <c r="L89" s="370"/>
      <c r="M89" s="369"/>
    </row>
    <row r="90" spans="1:13" ht="17.100000000000001" customHeight="1" x14ac:dyDescent="0.25">
      <c r="A90" s="346">
        <v>43</v>
      </c>
      <c r="B90" s="352" t="s">
        <v>17</v>
      </c>
      <c r="C90" s="227" t="s">
        <v>226</v>
      </c>
      <c r="D90" s="349">
        <v>11.9</v>
      </c>
      <c r="E90" s="359"/>
      <c r="F90" s="255"/>
      <c r="G90" s="255"/>
      <c r="H90" s="255"/>
      <c r="I90" s="369" t="s">
        <v>299</v>
      </c>
      <c r="J90" s="369"/>
      <c r="K90" s="370"/>
      <c r="L90" s="370">
        <v>11.9</v>
      </c>
      <c r="M90" s="369" t="s">
        <v>38</v>
      </c>
    </row>
    <row r="91" spans="1:13" ht="17.100000000000001" customHeight="1" x14ac:dyDescent="0.25">
      <c r="A91" s="346"/>
      <c r="B91" s="353"/>
      <c r="C91" s="237" t="s">
        <v>306</v>
      </c>
      <c r="D91" s="349"/>
      <c r="E91" s="359"/>
      <c r="F91" s="257">
        <v>6.8</v>
      </c>
      <c r="G91" s="257">
        <v>5.0999999999999996</v>
      </c>
      <c r="H91" s="237"/>
      <c r="I91" s="369"/>
      <c r="J91" s="369"/>
      <c r="K91" s="370"/>
      <c r="L91" s="370"/>
      <c r="M91" s="369"/>
    </row>
    <row r="92" spans="1:13" ht="17.100000000000001" customHeight="1" x14ac:dyDescent="0.25">
      <c r="A92" s="346">
        <v>44</v>
      </c>
      <c r="B92" s="367" t="s">
        <v>18</v>
      </c>
      <c r="C92" s="227" t="s">
        <v>227</v>
      </c>
      <c r="D92" s="349">
        <v>103.1</v>
      </c>
      <c r="E92" s="359"/>
      <c r="F92" s="255"/>
      <c r="G92" s="255"/>
      <c r="H92" s="255"/>
      <c r="I92" s="369" t="s">
        <v>299</v>
      </c>
      <c r="J92" s="369"/>
      <c r="K92" s="370"/>
      <c r="L92" s="370">
        <v>103.1</v>
      </c>
      <c r="M92" s="369" t="s">
        <v>38</v>
      </c>
    </row>
    <row r="93" spans="1:13" ht="17.100000000000001" customHeight="1" x14ac:dyDescent="0.25">
      <c r="A93" s="346"/>
      <c r="B93" s="367"/>
      <c r="C93" s="237" t="s">
        <v>307</v>
      </c>
      <c r="D93" s="349"/>
      <c r="E93" s="359"/>
      <c r="F93" s="257">
        <v>42.7</v>
      </c>
      <c r="G93" s="257">
        <v>60.4</v>
      </c>
      <c r="H93" s="237"/>
      <c r="I93" s="369"/>
      <c r="J93" s="369"/>
      <c r="K93" s="370"/>
      <c r="L93" s="370"/>
      <c r="M93" s="369"/>
    </row>
    <row r="94" spans="1:13" ht="17.100000000000001" customHeight="1" x14ac:dyDescent="0.25">
      <c r="A94" s="346">
        <v>46</v>
      </c>
      <c r="B94" s="367" t="s">
        <v>22</v>
      </c>
      <c r="C94" s="227" t="s">
        <v>309</v>
      </c>
      <c r="D94" s="349">
        <v>4</v>
      </c>
      <c r="E94" s="359"/>
      <c r="F94" s="255"/>
      <c r="G94" s="255"/>
      <c r="H94" s="255"/>
      <c r="I94" s="369" t="s">
        <v>299</v>
      </c>
      <c r="J94" s="369"/>
      <c r="K94" s="370"/>
      <c r="L94" s="370">
        <v>4</v>
      </c>
      <c r="M94" s="369" t="s">
        <v>38</v>
      </c>
    </row>
    <row r="95" spans="1:13" ht="17.100000000000001" customHeight="1" x14ac:dyDescent="0.25">
      <c r="A95" s="346"/>
      <c r="B95" s="367"/>
      <c r="C95" s="237" t="s">
        <v>244</v>
      </c>
      <c r="D95" s="349"/>
      <c r="E95" s="359"/>
      <c r="F95" s="257">
        <v>1.4</v>
      </c>
      <c r="G95" s="257">
        <v>2.6</v>
      </c>
      <c r="H95" s="237"/>
      <c r="I95" s="369"/>
      <c r="J95" s="369"/>
      <c r="K95" s="370"/>
      <c r="L95" s="370"/>
      <c r="M95" s="369"/>
    </row>
    <row r="96" spans="1:13" ht="17.100000000000001" customHeight="1" x14ac:dyDescent="0.25">
      <c r="A96" s="346">
        <v>47</v>
      </c>
      <c r="B96" s="367" t="s">
        <v>23</v>
      </c>
      <c r="C96" s="227" t="s">
        <v>168</v>
      </c>
      <c r="D96" s="349">
        <v>9.1</v>
      </c>
      <c r="E96" s="359"/>
      <c r="F96" s="258"/>
      <c r="G96" s="258"/>
      <c r="H96" s="259"/>
      <c r="I96" s="369" t="s">
        <v>299</v>
      </c>
      <c r="J96" s="369"/>
      <c r="K96" s="370"/>
      <c r="L96" s="370">
        <v>9.1</v>
      </c>
      <c r="M96" s="369" t="s">
        <v>204</v>
      </c>
    </row>
    <row r="97" spans="1:13" ht="17.100000000000001" customHeight="1" x14ac:dyDescent="0.25">
      <c r="A97" s="346"/>
      <c r="B97" s="367"/>
      <c r="C97" s="237" t="s">
        <v>169</v>
      </c>
      <c r="D97" s="349"/>
      <c r="E97" s="354"/>
      <c r="F97" s="260">
        <v>4.4000000000000004</v>
      </c>
      <c r="G97" s="257">
        <v>4.7</v>
      </c>
      <c r="H97" s="268"/>
      <c r="I97" s="369"/>
      <c r="J97" s="356"/>
      <c r="K97" s="366"/>
      <c r="L97" s="366"/>
      <c r="M97" s="369"/>
    </row>
    <row r="98" spans="1:13" ht="17.100000000000001" customHeight="1" x14ac:dyDescent="0.25">
      <c r="A98" s="346">
        <v>48</v>
      </c>
      <c r="B98" s="367" t="s">
        <v>24</v>
      </c>
      <c r="C98" s="227" t="s">
        <v>171</v>
      </c>
      <c r="D98" s="345">
        <v>7.2</v>
      </c>
      <c r="E98" s="269"/>
      <c r="F98" s="259"/>
      <c r="G98" s="258"/>
      <c r="H98" s="259"/>
      <c r="I98" s="409" t="s">
        <v>299</v>
      </c>
      <c r="J98" s="234"/>
      <c r="K98" s="246"/>
      <c r="L98" s="366">
        <v>7.2</v>
      </c>
      <c r="M98" s="356" t="s">
        <v>38</v>
      </c>
    </row>
    <row r="99" spans="1:13" ht="17.100000000000001" customHeight="1" x14ac:dyDescent="0.25">
      <c r="A99" s="346"/>
      <c r="B99" s="367"/>
      <c r="C99" s="237" t="s">
        <v>220</v>
      </c>
      <c r="D99" s="345"/>
      <c r="E99" s="270"/>
      <c r="F99" s="261"/>
      <c r="G99" s="257">
        <v>7.2</v>
      </c>
      <c r="H99" s="261"/>
      <c r="I99" s="409"/>
      <c r="J99" s="235"/>
      <c r="K99" s="248"/>
      <c r="L99" s="368"/>
      <c r="M99" s="379"/>
    </row>
    <row r="100" spans="1:13" ht="17.100000000000001" customHeight="1" x14ac:dyDescent="0.25">
      <c r="A100" s="346">
        <v>49</v>
      </c>
      <c r="B100" s="367" t="s">
        <v>27</v>
      </c>
      <c r="C100" s="227" t="s">
        <v>160</v>
      </c>
      <c r="D100" s="345">
        <v>2.5</v>
      </c>
      <c r="E100" s="255"/>
      <c r="F100" s="259"/>
      <c r="G100" s="258"/>
      <c r="H100" s="259"/>
      <c r="I100" s="419" t="s">
        <v>299</v>
      </c>
      <c r="J100" s="234"/>
      <c r="K100" s="242"/>
      <c r="L100" s="349">
        <v>2.5</v>
      </c>
      <c r="M100" s="369" t="s">
        <v>38</v>
      </c>
    </row>
    <row r="101" spans="1:13" ht="17.100000000000001" customHeight="1" x14ac:dyDescent="0.25">
      <c r="A101" s="346"/>
      <c r="B101" s="367"/>
      <c r="C101" s="237" t="s">
        <v>310</v>
      </c>
      <c r="D101" s="345"/>
      <c r="E101" s="237"/>
      <c r="F101" s="261"/>
      <c r="G101" s="257">
        <v>2.5</v>
      </c>
      <c r="H101" s="261"/>
      <c r="I101" s="419"/>
      <c r="J101" s="235"/>
      <c r="K101" s="233"/>
      <c r="L101" s="349"/>
      <c r="M101" s="369"/>
    </row>
    <row r="102" spans="1:13" ht="17.100000000000001" customHeight="1" x14ac:dyDescent="0.25">
      <c r="A102" s="350">
        <v>50</v>
      </c>
      <c r="B102" s="352" t="s">
        <v>28</v>
      </c>
      <c r="C102" s="227" t="s">
        <v>311</v>
      </c>
      <c r="D102" s="345">
        <v>3.5</v>
      </c>
      <c r="E102" s="255"/>
      <c r="F102" s="259"/>
      <c r="G102" s="258"/>
      <c r="H102" s="259"/>
      <c r="I102" s="419" t="s">
        <v>299</v>
      </c>
      <c r="J102" s="234"/>
      <c r="K102" s="242"/>
      <c r="L102" s="349">
        <v>3.5</v>
      </c>
      <c r="M102" s="369" t="s">
        <v>38</v>
      </c>
    </row>
    <row r="103" spans="1:13" ht="17.100000000000001" customHeight="1" x14ac:dyDescent="0.25">
      <c r="A103" s="351"/>
      <c r="B103" s="353"/>
      <c r="C103" s="237" t="s">
        <v>157</v>
      </c>
      <c r="D103" s="345"/>
      <c r="E103" s="237"/>
      <c r="F103" s="261"/>
      <c r="G103" s="261">
        <v>3.5</v>
      </c>
      <c r="H103" s="261"/>
      <c r="I103" s="419"/>
      <c r="J103" s="235"/>
      <c r="K103" s="233"/>
      <c r="L103" s="349"/>
      <c r="M103" s="369"/>
    </row>
    <row r="104" spans="1:13" ht="17.100000000000001" customHeight="1" x14ac:dyDescent="0.25">
      <c r="A104" s="356">
        <v>51</v>
      </c>
      <c r="B104" s="352" t="s">
        <v>248</v>
      </c>
      <c r="C104" s="227" t="s">
        <v>178</v>
      </c>
      <c r="D104" s="242"/>
      <c r="E104" s="271"/>
      <c r="F104" s="259"/>
      <c r="G104" s="259"/>
      <c r="H104" s="259"/>
      <c r="I104" s="234"/>
      <c r="J104" s="234"/>
      <c r="K104" s="242"/>
      <c r="L104" s="242"/>
      <c r="M104" s="234"/>
    </row>
    <row r="105" spans="1:13" ht="26.25" customHeight="1" x14ac:dyDescent="0.25">
      <c r="A105" s="357"/>
      <c r="B105" s="358"/>
      <c r="C105" s="231" t="s">
        <v>308</v>
      </c>
      <c r="D105" s="272">
        <v>12.7</v>
      </c>
      <c r="E105" s="237"/>
      <c r="F105" s="261">
        <v>3.2</v>
      </c>
      <c r="G105" s="261">
        <v>9.5</v>
      </c>
      <c r="H105" s="261"/>
      <c r="I105" s="247" t="s">
        <v>286</v>
      </c>
      <c r="J105" s="235"/>
      <c r="K105" s="233"/>
      <c r="L105" s="273">
        <v>12.7</v>
      </c>
      <c r="M105" s="235" t="s">
        <v>38</v>
      </c>
    </row>
    <row r="106" spans="1:13" ht="58.5" customHeight="1" x14ac:dyDescent="0.2">
      <c r="A106" s="226">
        <v>52</v>
      </c>
      <c r="B106" s="263" t="s">
        <v>29</v>
      </c>
      <c r="C106" s="235" t="s">
        <v>186</v>
      </c>
      <c r="D106" s="230">
        <v>16.399999999999999</v>
      </c>
      <c r="E106" s="235"/>
      <c r="F106" s="240"/>
      <c r="G106" s="240">
        <v>16.399999999999999</v>
      </c>
      <c r="H106" s="240"/>
      <c r="I106" s="228" t="s">
        <v>299</v>
      </c>
      <c r="J106" s="235"/>
      <c r="K106" s="233"/>
      <c r="L106" s="230">
        <v>16.399999999999999</v>
      </c>
      <c r="M106" s="228" t="s">
        <v>38</v>
      </c>
    </row>
    <row r="107" spans="1:13" ht="30" customHeight="1" x14ac:dyDescent="0.25">
      <c r="A107" s="226">
        <v>53</v>
      </c>
      <c r="B107" s="250" t="s">
        <v>30</v>
      </c>
      <c r="C107" s="228" t="s">
        <v>183</v>
      </c>
      <c r="D107" s="230">
        <v>18</v>
      </c>
      <c r="E107" s="228"/>
      <c r="F107" s="240"/>
      <c r="G107" s="240">
        <v>18</v>
      </c>
      <c r="H107" s="253"/>
      <c r="I107" s="228" t="s">
        <v>299</v>
      </c>
      <c r="J107" s="228"/>
      <c r="K107" s="230"/>
      <c r="L107" s="230">
        <v>18</v>
      </c>
      <c r="M107" s="228" t="s">
        <v>38</v>
      </c>
    </row>
    <row r="108" spans="1:13" s="6" customFormat="1" ht="24" customHeight="1" x14ac:dyDescent="0.2">
      <c r="A108" s="11"/>
      <c r="B108" s="32" t="s">
        <v>39</v>
      </c>
      <c r="C108" s="18"/>
      <c r="D108" s="39">
        <f>SUM(D88:D107)</f>
        <v>214.29999999999995</v>
      </c>
      <c r="E108" s="39">
        <f t="shared" ref="E108:L108" si="4">SUM(E88:E107)</f>
        <v>0</v>
      </c>
      <c r="F108" s="39">
        <f t="shared" si="4"/>
        <v>71.100000000000009</v>
      </c>
      <c r="G108" s="39">
        <f t="shared" si="4"/>
        <v>143.19999999999999</v>
      </c>
      <c r="H108" s="39">
        <f t="shared" si="4"/>
        <v>0</v>
      </c>
      <c r="I108" s="39">
        <f t="shared" si="4"/>
        <v>0</v>
      </c>
      <c r="J108" s="39">
        <f t="shared" si="4"/>
        <v>0</v>
      </c>
      <c r="K108" s="39">
        <f t="shared" si="4"/>
        <v>0</v>
      </c>
      <c r="L108" s="39">
        <f t="shared" si="4"/>
        <v>214.29999999999995</v>
      </c>
      <c r="M108" s="18"/>
    </row>
    <row r="109" spans="1:13" ht="18.75" x14ac:dyDescent="0.2">
      <c r="A109" s="416" t="s">
        <v>41</v>
      </c>
      <c r="B109" s="417"/>
      <c r="C109" s="417"/>
      <c r="D109" s="417"/>
      <c r="E109" s="417"/>
      <c r="F109" s="417"/>
      <c r="G109" s="417"/>
      <c r="H109" s="417"/>
      <c r="I109" s="417"/>
      <c r="J109" s="417"/>
      <c r="K109" s="417"/>
      <c r="L109" s="417"/>
      <c r="M109" s="418"/>
    </row>
    <row r="110" spans="1:13" ht="17.100000000000001" customHeight="1" x14ac:dyDescent="0.25">
      <c r="A110" s="346">
        <v>54</v>
      </c>
      <c r="B110" s="347" t="s">
        <v>15</v>
      </c>
      <c r="C110" s="227" t="s">
        <v>312</v>
      </c>
      <c r="D110" s="349">
        <v>63.3</v>
      </c>
      <c r="E110" s="359"/>
      <c r="F110" s="356">
        <v>34.1</v>
      </c>
      <c r="G110" s="255"/>
      <c r="H110" s="255"/>
      <c r="I110" s="419" t="s">
        <v>299</v>
      </c>
      <c r="J110" s="369"/>
      <c r="K110" s="370"/>
      <c r="L110" s="370">
        <v>63.3</v>
      </c>
      <c r="M110" s="369" t="s">
        <v>41</v>
      </c>
    </row>
    <row r="111" spans="1:13" ht="17.100000000000001" customHeight="1" x14ac:dyDescent="0.25">
      <c r="A111" s="346"/>
      <c r="B111" s="348"/>
      <c r="C111" s="237" t="s">
        <v>313</v>
      </c>
      <c r="D111" s="349"/>
      <c r="E111" s="359"/>
      <c r="F111" s="365"/>
      <c r="G111" s="257">
        <v>29.2</v>
      </c>
      <c r="H111" s="237"/>
      <c r="I111" s="419"/>
      <c r="J111" s="369"/>
      <c r="K111" s="370"/>
      <c r="L111" s="370"/>
      <c r="M111" s="369"/>
    </row>
    <row r="112" spans="1:13" ht="17.100000000000001" customHeight="1" x14ac:dyDescent="0.25">
      <c r="A112" s="346">
        <v>55</v>
      </c>
      <c r="B112" s="347" t="s">
        <v>17</v>
      </c>
      <c r="C112" s="227" t="s">
        <v>161</v>
      </c>
      <c r="D112" s="349">
        <v>14.8</v>
      </c>
      <c r="E112" s="359"/>
      <c r="F112" s="255"/>
      <c r="G112" s="255"/>
      <c r="H112" s="255"/>
      <c r="I112" s="419" t="s">
        <v>314</v>
      </c>
      <c r="J112" s="369"/>
      <c r="K112" s="370"/>
      <c r="L112" s="370">
        <v>14.8</v>
      </c>
      <c r="M112" s="369" t="s">
        <v>41</v>
      </c>
    </row>
    <row r="113" spans="1:13" ht="17.100000000000001" customHeight="1" x14ac:dyDescent="0.25">
      <c r="A113" s="346"/>
      <c r="B113" s="348"/>
      <c r="C113" s="237" t="s">
        <v>219</v>
      </c>
      <c r="D113" s="349"/>
      <c r="E113" s="359"/>
      <c r="F113" s="257">
        <v>6.8</v>
      </c>
      <c r="G113" s="257">
        <v>8</v>
      </c>
      <c r="H113" s="237"/>
      <c r="I113" s="419"/>
      <c r="J113" s="369"/>
      <c r="K113" s="370"/>
      <c r="L113" s="370"/>
      <c r="M113" s="369"/>
    </row>
    <row r="114" spans="1:13" ht="17.100000000000001" customHeight="1" x14ac:dyDescent="0.25">
      <c r="A114" s="346">
        <v>56</v>
      </c>
      <c r="B114" s="367" t="s">
        <v>18</v>
      </c>
      <c r="C114" s="227" t="s">
        <v>317</v>
      </c>
      <c r="D114" s="349">
        <v>106.8</v>
      </c>
      <c r="E114" s="359"/>
      <c r="F114" s="255"/>
      <c r="G114" s="255"/>
      <c r="H114" s="255"/>
      <c r="I114" s="419" t="s">
        <v>299</v>
      </c>
      <c r="J114" s="369"/>
      <c r="K114" s="370"/>
      <c r="L114" s="370">
        <v>106.8</v>
      </c>
      <c r="M114" s="369" t="s">
        <v>41</v>
      </c>
    </row>
    <row r="115" spans="1:13" ht="17.25" customHeight="1" x14ac:dyDescent="0.25">
      <c r="A115" s="346"/>
      <c r="B115" s="367"/>
      <c r="C115" s="237" t="s">
        <v>318</v>
      </c>
      <c r="D115" s="349"/>
      <c r="E115" s="359"/>
      <c r="F115" s="257">
        <v>44.4</v>
      </c>
      <c r="G115" s="257">
        <v>62.4</v>
      </c>
      <c r="H115" s="237"/>
      <c r="I115" s="419"/>
      <c r="J115" s="369"/>
      <c r="K115" s="370"/>
      <c r="L115" s="370"/>
      <c r="M115" s="369"/>
    </row>
    <row r="116" spans="1:13" ht="17.25" customHeight="1" x14ac:dyDescent="0.25">
      <c r="A116" s="356">
        <v>57</v>
      </c>
      <c r="B116" s="352" t="s">
        <v>232</v>
      </c>
      <c r="C116" s="274" t="s">
        <v>168</v>
      </c>
      <c r="D116" s="246"/>
      <c r="E116" s="269"/>
      <c r="F116" s="275"/>
      <c r="G116" s="260"/>
      <c r="H116" s="276"/>
      <c r="I116" s="244"/>
      <c r="J116" s="244"/>
      <c r="K116" s="246"/>
      <c r="L116" s="246"/>
      <c r="M116" s="234"/>
    </row>
    <row r="117" spans="1:13" ht="18.75" customHeight="1" x14ac:dyDescent="0.25">
      <c r="A117" s="357"/>
      <c r="B117" s="358"/>
      <c r="C117" s="237" t="s">
        <v>316</v>
      </c>
      <c r="D117" s="277">
        <v>12.1</v>
      </c>
      <c r="E117" s="267"/>
      <c r="F117" s="260">
        <v>4.4000000000000004</v>
      </c>
      <c r="G117" s="260">
        <v>7.7</v>
      </c>
      <c r="H117" s="267"/>
      <c r="I117" s="247" t="s">
        <v>286</v>
      </c>
      <c r="J117" s="235"/>
      <c r="K117" s="233"/>
      <c r="L117" s="233">
        <v>12.1</v>
      </c>
      <c r="M117" s="235" t="s">
        <v>41</v>
      </c>
    </row>
    <row r="118" spans="1:13" ht="17.100000000000001" customHeight="1" x14ac:dyDescent="0.25">
      <c r="A118" s="346">
        <v>58</v>
      </c>
      <c r="B118" s="367" t="s">
        <v>187</v>
      </c>
      <c r="C118" s="278" t="s">
        <v>228</v>
      </c>
      <c r="D118" s="366">
        <v>54</v>
      </c>
      <c r="E118" s="354"/>
      <c r="F118" s="255"/>
      <c r="G118" s="255"/>
      <c r="H118" s="255"/>
      <c r="I118" s="419" t="s">
        <v>299</v>
      </c>
      <c r="J118" s="369"/>
      <c r="K118" s="370"/>
      <c r="L118" s="370">
        <v>54</v>
      </c>
      <c r="M118" s="369" t="s">
        <v>41</v>
      </c>
    </row>
    <row r="119" spans="1:13" ht="17.100000000000001" customHeight="1" x14ac:dyDescent="0.25">
      <c r="A119" s="346"/>
      <c r="B119" s="367"/>
      <c r="C119" s="267" t="s">
        <v>315</v>
      </c>
      <c r="D119" s="368"/>
      <c r="E119" s="355"/>
      <c r="F119" s="257">
        <v>27.9</v>
      </c>
      <c r="G119" s="257">
        <v>26.1</v>
      </c>
      <c r="H119" s="237"/>
      <c r="I119" s="419"/>
      <c r="J119" s="369"/>
      <c r="K119" s="370"/>
      <c r="L119" s="370"/>
      <c r="M119" s="369"/>
    </row>
    <row r="120" spans="1:13" ht="17.100000000000001" customHeight="1" x14ac:dyDescent="0.25">
      <c r="A120" s="346">
        <v>59</v>
      </c>
      <c r="B120" s="367" t="s">
        <v>22</v>
      </c>
      <c r="C120" s="227" t="s">
        <v>173</v>
      </c>
      <c r="D120" s="349">
        <v>7</v>
      </c>
      <c r="E120" s="359"/>
      <c r="F120" s="255"/>
      <c r="G120" s="255"/>
      <c r="H120" s="255"/>
      <c r="I120" s="419" t="s">
        <v>320</v>
      </c>
      <c r="J120" s="369"/>
      <c r="K120" s="370"/>
      <c r="L120" s="370">
        <v>7</v>
      </c>
      <c r="M120" s="369" t="s">
        <v>41</v>
      </c>
    </row>
    <row r="121" spans="1:13" ht="12.75" customHeight="1" x14ac:dyDescent="0.25">
      <c r="A121" s="346"/>
      <c r="B121" s="367"/>
      <c r="C121" s="237" t="s">
        <v>319</v>
      </c>
      <c r="D121" s="349"/>
      <c r="E121" s="359"/>
      <c r="F121" s="237">
        <v>3.5</v>
      </c>
      <c r="G121" s="257">
        <v>3.5</v>
      </c>
      <c r="H121" s="237"/>
      <c r="I121" s="419"/>
      <c r="J121" s="369"/>
      <c r="K121" s="370"/>
      <c r="L121" s="370"/>
      <c r="M121" s="369"/>
    </row>
    <row r="122" spans="1:13" ht="17.100000000000001" customHeight="1" x14ac:dyDescent="0.25">
      <c r="A122" s="346">
        <v>60</v>
      </c>
      <c r="B122" s="367" t="s">
        <v>23</v>
      </c>
      <c r="C122" s="227" t="s">
        <v>179</v>
      </c>
      <c r="D122" s="349">
        <v>22</v>
      </c>
      <c r="E122" s="359"/>
      <c r="F122" s="258"/>
      <c r="G122" s="258"/>
      <c r="H122" s="258"/>
      <c r="I122" s="419" t="s">
        <v>299</v>
      </c>
      <c r="J122" s="369"/>
      <c r="K122" s="370"/>
      <c r="L122" s="370">
        <v>22</v>
      </c>
      <c r="M122" s="369" t="s">
        <v>41</v>
      </c>
    </row>
    <row r="123" spans="1:13" ht="13.5" customHeight="1" x14ac:dyDescent="0.25">
      <c r="A123" s="346"/>
      <c r="B123" s="367"/>
      <c r="C123" s="237" t="s">
        <v>321</v>
      </c>
      <c r="D123" s="349"/>
      <c r="E123" s="354"/>
      <c r="F123" s="261">
        <v>5.5</v>
      </c>
      <c r="G123" s="261">
        <v>16.5</v>
      </c>
      <c r="H123" s="261"/>
      <c r="I123" s="419"/>
      <c r="J123" s="356"/>
      <c r="K123" s="366"/>
      <c r="L123" s="366"/>
      <c r="M123" s="369"/>
    </row>
    <row r="124" spans="1:13" ht="17.100000000000001" customHeight="1" x14ac:dyDescent="0.25">
      <c r="A124" s="346">
        <v>61</v>
      </c>
      <c r="B124" s="367" t="s">
        <v>24</v>
      </c>
      <c r="C124" s="255" t="s">
        <v>322</v>
      </c>
      <c r="D124" s="345">
        <v>1.1000000000000001</v>
      </c>
      <c r="E124" s="269"/>
      <c r="F124" s="259"/>
      <c r="G124" s="259"/>
      <c r="H124" s="259"/>
      <c r="I124" s="419" t="s">
        <v>299</v>
      </c>
      <c r="J124" s="234"/>
      <c r="K124" s="246"/>
      <c r="L124" s="366">
        <v>1.1000000000000001</v>
      </c>
      <c r="M124" s="380" t="s">
        <v>41</v>
      </c>
    </row>
    <row r="125" spans="1:13" ht="14.25" customHeight="1" x14ac:dyDescent="0.25">
      <c r="A125" s="346"/>
      <c r="B125" s="367"/>
      <c r="C125" s="237"/>
      <c r="D125" s="345"/>
      <c r="E125" s="270"/>
      <c r="F125" s="261"/>
      <c r="G125" s="261">
        <v>1.1000000000000001</v>
      </c>
      <c r="H125" s="261"/>
      <c r="I125" s="419"/>
      <c r="J125" s="235"/>
      <c r="K125" s="248"/>
      <c r="L125" s="368"/>
      <c r="M125" s="380"/>
    </row>
    <row r="126" spans="1:13" ht="17.100000000000001" customHeight="1" x14ac:dyDescent="0.25">
      <c r="A126" s="346">
        <v>62</v>
      </c>
      <c r="B126" s="367" t="s">
        <v>27</v>
      </c>
      <c r="C126" s="255" t="s">
        <v>229</v>
      </c>
      <c r="D126" s="345">
        <v>28.6</v>
      </c>
      <c r="E126" s="255"/>
      <c r="F126" s="259"/>
      <c r="G126" s="258"/>
      <c r="H126" s="259"/>
      <c r="I126" s="419" t="s">
        <v>299</v>
      </c>
      <c r="J126" s="234"/>
      <c r="K126" s="242"/>
      <c r="L126" s="349">
        <v>28.6</v>
      </c>
      <c r="M126" s="369" t="s">
        <v>41</v>
      </c>
    </row>
    <row r="127" spans="1:13" ht="17.100000000000001" customHeight="1" x14ac:dyDescent="0.25">
      <c r="A127" s="346"/>
      <c r="B127" s="367"/>
      <c r="C127" s="237"/>
      <c r="D127" s="345"/>
      <c r="E127" s="237"/>
      <c r="F127" s="261">
        <v>11.2</v>
      </c>
      <c r="G127" s="261">
        <v>13.2</v>
      </c>
      <c r="H127" s="261">
        <v>4.2</v>
      </c>
      <c r="I127" s="419"/>
      <c r="J127" s="235"/>
      <c r="K127" s="233"/>
      <c r="L127" s="349"/>
      <c r="M127" s="369"/>
    </row>
    <row r="128" spans="1:13" ht="17.100000000000001" customHeight="1" x14ac:dyDescent="0.25">
      <c r="A128" s="350">
        <v>63</v>
      </c>
      <c r="B128" s="347" t="s">
        <v>28</v>
      </c>
      <c r="C128" s="227" t="s">
        <v>311</v>
      </c>
      <c r="D128" s="345">
        <v>3.05</v>
      </c>
      <c r="E128" s="255"/>
      <c r="F128" s="258"/>
      <c r="G128" s="258"/>
      <c r="H128" s="259"/>
      <c r="I128" s="419" t="s">
        <v>299</v>
      </c>
      <c r="J128" s="234"/>
      <c r="K128" s="242"/>
      <c r="L128" s="349">
        <v>3.05</v>
      </c>
      <c r="M128" s="369" t="s">
        <v>41</v>
      </c>
    </row>
    <row r="129" spans="1:13" ht="14.25" customHeight="1" x14ac:dyDescent="0.25">
      <c r="A129" s="351"/>
      <c r="B129" s="348"/>
      <c r="C129" s="237" t="s">
        <v>356</v>
      </c>
      <c r="D129" s="345"/>
      <c r="E129" s="237"/>
      <c r="F129" s="261">
        <v>1.1499999999999999</v>
      </c>
      <c r="G129" s="261">
        <v>1.9</v>
      </c>
      <c r="H129" s="261"/>
      <c r="I129" s="419"/>
      <c r="J129" s="235"/>
      <c r="K129" s="233"/>
      <c r="L129" s="349"/>
      <c r="M129" s="369"/>
    </row>
    <row r="130" spans="1:13" ht="28.5" customHeight="1" x14ac:dyDescent="0.25">
      <c r="A130" s="249">
        <v>64</v>
      </c>
      <c r="B130" s="256" t="s">
        <v>230</v>
      </c>
      <c r="C130" s="237" t="s">
        <v>220</v>
      </c>
      <c r="D130" s="243">
        <v>16.8</v>
      </c>
      <c r="E130" s="237"/>
      <c r="F130" s="261">
        <v>7.8</v>
      </c>
      <c r="G130" s="261">
        <v>9</v>
      </c>
      <c r="H130" s="261"/>
      <c r="I130" s="262" t="s">
        <v>286</v>
      </c>
      <c r="J130" s="235"/>
      <c r="K130" s="233"/>
      <c r="L130" s="238">
        <v>16.8</v>
      </c>
      <c r="M130" s="228" t="s">
        <v>41</v>
      </c>
    </row>
    <row r="131" spans="1:13" ht="60" customHeight="1" x14ac:dyDescent="0.2">
      <c r="A131" s="226">
        <v>65</v>
      </c>
      <c r="B131" s="263" t="s">
        <v>29</v>
      </c>
      <c r="C131" s="235" t="s">
        <v>323</v>
      </c>
      <c r="D131" s="230">
        <v>4</v>
      </c>
      <c r="E131" s="235"/>
      <c r="F131" s="240"/>
      <c r="G131" s="240"/>
      <c r="H131" s="240">
        <v>4</v>
      </c>
      <c r="I131" s="228" t="s">
        <v>299</v>
      </c>
      <c r="J131" s="235"/>
      <c r="K131" s="233"/>
      <c r="L131" s="230">
        <v>4</v>
      </c>
      <c r="M131" s="228" t="s">
        <v>41</v>
      </c>
    </row>
    <row r="132" spans="1:13" ht="27.75" customHeight="1" x14ac:dyDescent="0.2">
      <c r="A132" s="226">
        <v>66</v>
      </c>
      <c r="B132" s="250" t="s">
        <v>30</v>
      </c>
      <c r="C132" s="228" t="s">
        <v>164</v>
      </c>
      <c r="D132" s="230">
        <v>20</v>
      </c>
      <c r="E132" s="228"/>
      <c r="F132" s="240"/>
      <c r="G132" s="240">
        <v>20</v>
      </c>
      <c r="H132" s="240"/>
      <c r="I132" s="228" t="s">
        <v>299</v>
      </c>
      <c r="J132" s="228"/>
      <c r="K132" s="230"/>
      <c r="L132" s="230">
        <v>20</v>
      </c>
      <c r="M132" s="228" t="s">
        <v>41</v>
      </c>
    </row>
    <row r="133" spans="1:13" s="6" customFormat="1" ht="25.5" customHeight="1" x14ac:dyDescent="0.2">
      <c r="A133" s="11"/>
      <c r="B133" s="32" t="s">
        <v>42</v>
      </c>
      <c r="C133" s="18"/>
      <c r="D133" s="39">
        <f>SUM(D110:D132)</f>
        <v>353.55000000000007</v>
      </c>
      <c r="E133" s="39">
        <f t="shared" ref="E133:L133" si="5">SUM(E110:E132)</f>
        <v>0</v>
      </c>
      <c r="F133" s="39">
        <f t="shared" si="5"/>
        <v>146.75</v>
      </c>
      <c r="G133" s="39">
        <f t="shared" si="5"/>
        <v>198.6</v>
      </c>
      <c r="H133" s="39">
        <f t="shared" si="5"/>
        <v>8.1999999999999993</v>
      </c>
      <c r="I133" s="39">
        <f t="shared" si="5"/>
        <v>0</v>
      </c>
      <c r="J133" s="39">
        <f t="shared" si="5"/>
        <v>0</v>
      </c>
      <c r="K133" s="39">
        <f t="shared" si="5"/>
        <v>0</v>
      </c>
      <c r="L133" s="39">
        <f t="shared" si="5"/>
        <v>353.55000000000007</v>
      </c>
      <c r="M133" s="18"/>
    </row>
    <row r="134" spans="1:13" ht="18.75" x14ac:dyDescent="0.2">
      <c r="A134" s="416" t="s">
        <v>43</v>
      </c>
      <c r="B134" s="417"/>
      <c r="C134" s="417"/>
      <c r="D134" s="417"/>
      <c r="E134" s="417"/>
      <c r="F134" s="417"/>
      <c r="G134" s="417"/>
      <c r="H134" s="417"/>
      <c r="I134" s="417"/>
      <c r="J134" s="417"/>
      <c r="K134" s="417"/>
      <c r="L134" s="417"/>
      <c r="M134" s="418"/>
    </row>
    <row r="135" spans="1:13" s="44" customFormat="1" ht="17.100000000000001" customHeight="1" x14ac:dyDescent="0.25">
      <c r="A135" s="346">
        <v>67</v>
      </c>
      <c r="B135" s="347" t="s">
        <v>15</v>
      </c>
      <c r="C135" s="227" t="s">
        <v>161</v>
      </c>
      <c r="D135" s="349">
        <v>8.98</v>
      </c>
      <c r="E135" s="359"/>
      <c r="F135" s="255"/>
      <c r="G135" s="255"/>
      <c r="H135" s="255"/>
      <c r="I135" s="369" t="s">
        <v>299</v>
      </c>
      <c r="J135" s="369"/>
      <c r="K135" s="370"/>
      <c r="L135" s="370">
        <v>8.98</v>
      </c>
      <c r="M135" s="369" t="s">
        <v>43</v>
      </c>
    </row>
    <row r="136" spans="1:13" s="44" customFormat="1" ht="17.100000000000001" customHeight="1" x14ac:dyDescent="0.25">
      <c r="A136" s="346"/>
      <c r="B136" s="348"/>
      <c r="C136" s="237" t="s">
        <v>324</v>
      </c>
      <c r="D136" s="349"/>
      <c r="E136" s="359"/>
      <c r="F136" s="257">
        <v>4.51</v>
      </c>
      <c r="G136" s="257">
        <v>4.47</v>
      </c>
      <c r="H136" s="257"/>
      <c r="I136" s="369"/>
      <c r="J136" s="369"/>
      <c r="K136" s="370"/>
      <c r="L136" s="370"/>
      <c r="M136" s="369"/>
    </row>
    <row r="137" spans="1:13" s="44" customFormat="1" ht="17.100000000000001" customHeight="1" x14ac:dyDescent="0.25">
      <c r="A137" s="346">
        <v>68</v>
      </c>
      <c r="B137" s="347" t="s">
        <v>17</v>
      </c>
      <c r="C137" s="227" t="s">
        <v>176</v>
      </c>
      <c r="D137" s="349">
        <v>3.19</v>
      </c>
      <c r="E137" s="359"/>
      <c r="F137" s="255"/>
      <c r="G137" s="255"/>
      <c r="H137" s="255"/>
      <c r="I137" s="369" t="s">
        <v>326</v>
      </c>
      <c r="J137" s="369"/>
      <c r="K137" s="370"/>
      <c r="L137" s="370">
        <v>3.19</v>
      </c>
      <c r="M137" s="369" t="s">
        <v>43</v>
      </c>
    </row>
    <row r="138" spans="1:13" s="44" customFormat="1" ht="17.100000000000001" customHeight="1" x14ac:dyDescent="0.25">
      <c r="A138" s="346"/>
      <c r="B138" s="348"/>
      <c r="C138" s="237" t="s">
        <v>325</v>
      </c>
      <c r="D138" s="349"/>
      <c r="E138" s="359"/>
      <c r="F138" s="257">
        <v>0.8</v>
      </c>
      <c r="G138" s="257">
        <v>2.39</v>
      </c>
      <c r="H138" s="257"/>
      <c r="I138" s="369"/>
      <c r="J138" s="369"/>
      <c r="K138" s="370"/>
      <c r="L138" s="370"/>
      <c r="M138" s="369"/>
    </row>
    <row r="139" spans="1:13" ht="17.100000000000001" customHeight="1" x14ac:dyDescent="0.25">
      <c r="A139" s="346">
        <v>69</v>
      </c>
      <c r="B139" s="367" t="s">
        <v>18</v>
      </c>
      <c r="C139" s="227" t="s">
        <v>160</v>
      </c>
      <c r="D139" s="349">
        <v>18.75</v>
      </c>
      <c r="E139" s="359"/>
      <c r="F139" s="255"/>
      <c r="G139" s="255"/>
      <c r="H139" s="255"/>
      <c r="I139" s="369" t="s">
        <v>299</v>
      </c>
      <c r="J139" s="369"/>
      <c r="K139" s="370"/>
      <c r="L139" s="370">
        <v>18.75</v>
      </c>
      <c r="M139" s="369" t="s">
        <v>43</v>
      </c>
    </row>
    <row r="140" spans="1:13" ht="16.5" customHeight="1" x14ac:dyDescent="0.25">
      <c r="A140" s="346"/>
      <c r="B140" s="367"/>
      <c r="C140" s="237" t="s">
        <v>327</v>
      </c>
      <c r="D140" s="349"/>
      <c r="E140" s="359"/>
      <c r="F140" s="266">
        <v>9</v>
      </c>
      <c r="G140" s="257">
        <v>9.75</v>
      </c>
      <c r="H140" s="237"/>
      <c r="I140" s="369"/>
      <c r="J140" s="369"/>
      <c r="K140" s="370"/>
      <c r="L140" s="370"/>
      <c r="M140" s="369"/>
    </row>
    <row r="141" spans="1:13" ht="17.100000000000001" customHeight="1" x14ac:dyDescent="0.25">
      <c r="A141" s="346">
        <v>70</v>
      </c>
      <c r="B141" s="367" t="s">
        <v>177</v>
      </c>
      <c r="C141" s="227" t="s">
        <v>328</v>
      </c>
      <c r="D141" s="349">
        <v>17.98</v>
      </c>
      <c r="E141" s="354"/>
      <c r="F141" s="255"/>
      <c r="G141" s="255"/>
      <c r="H141" s="255"/>
      <c r="I141" s="369" t="s">
        <v>286</v>
      </c>
      <c r="J141" s="369"/>
      <c r="K141" s="370"/>
      <c r="L141" s="370">
        <v>17.98</v>
      </c>
      <c r="M141" s="369" t="s">
        <v>43</v>
      </c>
    </row>
    <row r="142" spans="1:13" ht="17.100000000000001" customHeight="1" x14ac:dyDescent="0.25">
      <c r="A142" s="346"/>
      <c r="B142" s="367"/>
      <c r="C142" s="237" t="s">
        <v>329</v>
      </c>
      <c r="D142" s="349"/>
      <c r="E142" s="355"/>
      <c r="F142" s="237">
        <v>10.84</v>
      </c>
      <c r="G142" s="257">
        <v>7.14</v>
      </c>
      <c r="H142" s="237"/>
      <c r="I142" s="369"/>
      <c r="J142" s="369"/>
      <c r="K142" s="370"/>
      <c r="L142" s="370"/>
      <c r="M142" s="369"/>
    </row>
    <row r="143" spans="1:13" ht="17.100000000000001" customHeight="1" x14ac:dyDescent="0.25">
      <c r="A143" s="346">
        <v>71</v>
      </c>
      <c r="B143" s="367" t="s">
        <v>23</v>
      </c>
      <c r="C143" s="227" t="s">
        <v>158</v>
      </c>
      <c r="D143" s="349">
        <v>2.5</v>
      </c>
      <c r="E143" s="359"/>
      <c r="F143" s="258"/>
      <c r="G143" s="258"/>
      <c r="H143" s="258"/>
      <c r="I143" s="369" t="s">
        <v>326</v>
      </c>
      <c r="J143" s="369"/>
      <c r="K143" s="370"/>
      <c r="L143" s="370">
        <v>2.5</v>
      </c>
      <c r="M143" s="369" t="s">
        <v>43</v>
      </c>
    </row>
    <row r="144" spans="1:13" ht="17.100000000000001" customHeight="1" x14ac:dyDescent="0.25">
      <c r="A144" s="346"/>
      <c r="B144" s="367"/>
      <c r="C144" s="237" t="s">
        <v>321</v>
      </c>
      <c r="D144" s="349"/>
      <c r="E144" s="354"/>
      <c r="F144" s="261">
        <v>1.2</v>
      </c>
      <c r="G144" s="261">
        <v>1.3</v>
      </c>
      <c r="H144" s="261"/>
      <c r="I144" s="369"/>
      <c r="J144" s="356"/>
      <c r="K144" s="366"/>
      <c r="L144" s="366"/>
      <c r="M144" s="369"/>
    </row>
    <row r="145" spans="1:13" ht="17.100000000000001" customHeight="1" x14ac:dyDescent="0.25">
      <c r="A145" s="346">
        <v>72</v>
      </c>
      <c r="B145" s="367" t="s">
        <v>27</v>
      </c>
      <c r="C145" s="227" t="s">
        <v>26</v>
      </c>
      <c r="D145" s="345">
        <v>0.9</v>
      </c>
      <c r="E145" s="255"/>
      <c r="F145" s="258"/>
      <c r="G145" s="259"/>
      <c r="H145" s="259"/>
      <c r="I145" s="419" t="s">
        <v>299</v>
      </c>
      <c r="J145" s="234"/>
      <c r="K145" s="242"/>
      <c r="L145" s="349">
        <v>0.9</v>
      </c>
      <c r="M145" s="369" t="s">
        <v>43</v>
      </c>
    </row>
    <row r="146" spans="1:13" ht="17.100000000000001" customHeight="1" x14ac:dyDescent="0.25">
      <c r="A146" s="346"/>
      <c r="B146" s="367"/>
      <c r="C146" s="237" t="s">
        <v>606</v>
      </c>
      <c r="D146" s="345"/>
      <c r="E146" s="237"/>
      <c r="F146" s="261"/>
      <c r="G146" s="261">
        <v>0.9</v>
      </c>
      <c r="H146" s="261"/>
      <c r="I146" s="419"/>
      <c r="J146" s="235"/>
      <c r="K146" s="233"/>
      <c r="L146" s="349"/>
      <c r="M146" s="369"/>
    </row>
    <row r="147" spans="1:13" ht="17.100000000000001" customHeight="1" x14ac:dyDescent="0.25">
      <c r="A147" s="350">
        <v>73</v>
      </c>
      <c r="B147" s="405" t="s">
        <v>22</v>
      </c>
      <c r="C147" s="356" t="s">
        <v>169</v>
      </c>
      <c r="D147" s="366">
        <v>4.8</v>
      </c>
      <c r="E147" s="267"/>
      <c r="F147" s="268"/>
      <c r="G147" s="268"/>
      <c r="H147" s="268"/>
      <c r="I147" s="356" t="s">
        <v>286</v>
      </c>
      <c r="J147" s="279"/>
      <c r="K147" s="366"/>
      <c r="L147" s="366">
        <v>4.8</v>
      </c>
      <c r="M147" s="356" t="s">
        <v>43</v>
      </c>
    </row>
    <row r="148" spans="1:13" ht="17.100000000000001" customHeight="1" x14ac:dyDescent="0.25">
      <c r="A148" s="351"/>
      <c r="B148" s="406"/>
      <c r="C148" s="379"/>
      <c r="D148" s="368"/>
      <c r="E148" s="267"/>
      <c r="F148" s="268">
        <v>2.4</v>
      </c>
      <c r="G148" s="268">
        <v>2.4</v>
      </c>
      <c r="H148" s="268"/>
      <c r="I148" s="379"/>
      <c r="J148" s="279"/>
      <c r="K148" s="368"/>
      <c r="L148" s="368"/>
      <c r="M148" s="379"/>
    </row>
    <row r="149" spans="1:13" ht="17.100000000000001" customHeight="1" x14ac:dyDescent="0.25">
      <c r="A149" s="350">
        <v>74</v>
      </c>
      <c r="B149" s="347" t="s">
        <v>28</v>
      </c>
      <c r="C149" s="255" t="s">
        <v>330</v>
      </c>
      <c r="D149" s="345">
        <v>3.35</v>
      </c>
      <c r="E149" s="255"/>
      <c r="F149" s="259"/>
      <c r="G149" s="258"/>
      <c r="H149" s="259"/>
      <c r="I149" s="419" t="s">
        <v>331</v>
      </c>
      <c r="J149" s="234"/>
      <c r="K149" s="242"/>
      <c r="L149" s="349">
        <v>3.35</v>
      </c>
      <c r="M149" s="369" t="s">
        <v>43</v>
      </c>
    </row>
    <row r="150" spans="1:13" ht="17.100000000000001" customHeight="1" x14ac:dyDescent="0.25">
      <c r="A150" s="351"/>
      <c r="B150" s="348"/>
      <c r="C150" s="237" t="s">
        <v>220</v>
      </c>
      <c r="D150" s="345"/>
      <c r="E150" s="237"/>
      <c r="F150" s="261">
        <v>1.8</v>
      </c>
      <c r="G150" s="261">
        <v>1.55</v>
      </c>
      <c r="H150" s="261"/>
      <c r="I150" s="419"/>
      <c r="J150" s="235"/>
      <c r="K150" s="233"/>
      <c r="L150" s="349"/>
      <c r="M150" s="369"/>
    </row>
    <row r="151" spans="1:13" ht="17.100000000000001" customHeight="1" x14ac:dyDescent="0.25">
      <c r="A151" s="226">
        <v>75</v>
      </c>
      <c r="B151" s="256" t="s">
        <v>24</v>
      </c>
      <c r="C151" s="237" t="s">
        <v>235</v>
      </c>
      <c r="D151" s="243">
        <v>0.6</v>
      </c>
      <c r="E151" s="237"/>
      <c r="F151" s="261"/>
      <c r="G151" s="261"/>
      <c r="H151" s="261">
        <v>0.6</v>
      </c>
      <c r="I151" s="262" t="s">
        <v>332</v>
      </c>
      <c r="J151" s="235"/>
      <c r="K151" s="233"/>
      <c r="L151" s="238">
        <v>0.6</v>
      </c>
      <c r="M151" s="228"/>
    </row>
    <row r="152" spans="1:13" ht="60" customHeight="1" x14ac:dyDescent="0.2">
      <c r="A152" s="249">
        <v>76</v>
      </c>
      <c r="B152" s="263" t="s">
        <v>29</v>
      </c>
      <c r="C152" s="235" t="s">
        <v>333</v>
      </c>
      <c r="D152" s="230">
        <v>3.1</v>
      </c>
      <c r="E152" s="235"/>
      <c r="F152" s="240"/>
      <c r="G152" s="240"/>
      <c r="H152" s="240">
        <v>3.1</v>
      </c>
      <c r="I152" s="228" t="s">
        <v>299</v>
      </c>
      <c r="J152" s="235"/>
      <c r="K152" s="233"/>
      <c r="L152" s="230">
        <v>3.1</v>
      </c>
      <c r="M152" s="228" t="s">
        <v>43</v>
      </c>
    </row>
    <row r="153" spans="1:13" ht="30" customHeight="1" x14ac:dyDescent="0.2">
      <c r="A153" s="226">
        <v>77</v>
      </c>
      <c r="B153" s="250" t="s">
        <v>30</v>
      </c>
      <c r="C153" s="228" t="s">
        <v>188</v>
      </c>
      <c r="D153" s="230">
        <v>23</v>
      </c>
      <c r="E153" s="228"/>
      <c r="F153" s="240"/>
      <c r="G153" s="240">
        <v>23</v>
      </c>
      <c r="H153" s="240"/>
      <c r="I153" s="228" t="s">
        <v>286</v>
      </c>
      <c r="J153" s="228"/>
      <c r="K153" s="230"/>
      <c r="L153" s="230">
        <v>23</v>
      </c>
      <c r="M153" s="228" t="s">
        <v>43</v>
      </c>
    </row>
    <row r="154" spans="1:13" s="6" customFormat="1" ht="26.25" customHeight="1" x14ac:dyDescent="0.2">
      <c r="A154" s="249"/>
      <c r="B154" s="17" t="s">
        <v>44</v>
      </c>
      <c r="C154" s="18"/>
      <c r="D154" s="39">
        <f>SUM(D135:D153)</f>
        <v>87.15</v>
      </c>
      <c r="E154" s="39">
        <f t="shared" ref="E154:K154" si="6">SUM(E135:E153)</f>
        <v>0</v>
      </c>
      <c r="F154" s="39">
        <f t="shared" si="6"/>
        <v>30.549999999999997</v>
      </c>
      <c r="G154" s="39">
        <f t="shared" si="6"/>
        <v>52.9</v>
      </c>
      <c r="H154" s="39">
        <f t="shared" si="6"/>
        <v>3.7</v>
      </c>
      <c r="I154" s="39">
        <f t="shared" si="6"/>
        <v>0</v>
      </c>
      <c r="J154" s="39">
        <f t="shared" si="6"/>
        <v>0</v>
      </c>
      <c r="K154" s="39">
        <f t="shared" si="6"/>
        <v>0</v>
      </c>
      <c r="L154" s="39">
        <f>SUM(L135:L153)</f>
        <v>87.15</v>
      </c>
      <c r="M154" s="18"/>
    </row>
    <row r="155" spans="1:13" ht="18.75" x14ac:dyDescent="0.2">
      <c r="A155" s="416" t="s">
        <v>45</v>
      </c>
      <c r="B155" s="417"/>
      <c r="C155" s="417"/>
      <c r="D155" s="417"/>
      <c r="E155" s="417"/>
      <c r="F155" s="417"/>
      <c r="G155" s="417"/>
      <c r="H155" s="417"/>
      <c r="I155" s="417"/>
      <c r="J155" s="417"/>
      <c r="K155" s="417"/>
      <c r="L155" s="417"/>
      <c r="M155" s="418"/>
    </row>
    <row r="156" spans="1:13" ht="17.100000000000001" customHeight="1" x14ac:dyDescent="0.25">
      <c r="A156" s="350">
        <v>78</v>
      </c>
      <c r="B156" s="347" t="s">
        <v>15</v>
      </c>
      <c r="C156" s="227" t="s">
        <v>159</v>
      </c>
      <c r="D156" s="349">
        <v>13</v>
      </c>
      <c r="E156" s="359"/>
      <c r="F156" s="255"/>
      <c r="G156" s="255"/>
      <c r="H156" s="255"/>
      <c r="I156" s="359" t="s">
        <v>286</v>
      </c>
      <c r="J156" s="369"/>
      <c r="K156" s="370"/>
      <c r="L156" s="370">
        <v>13</v>
      </c>
      <c r="M156" s="369" t="s">
        <v>45</v>
      </c>
    </row>
    <row r="157" spans="1:13" ht="17.100000000000001" customHeight="1" x14ac:dyDescent="0.25">
      <c r="A157" s="351"/>
      <c r="B157" s="348"/>
      <c r="C157" s="237" t="s">
        <v>334</v>
      </c>
      <c r="D157" s="349"/>
      <c r="E157" s="359"/>
      <c r="F157" s="257">
        <v>9</v>
      </c>
      <c r="G157" s="257">
        <v>4</v>
      </c>
      <c r="H157" s="237"/>
      <c r="I157" s="359"/>
      <c r="J157" s="369"/>
      <c r="K157" s="370"/>
      <c r="L157" s="370"/>
      <c r="M157" s="369"/>
    </row>
    <row r="158" spans="1:13" ht="17.100000000000001" customHeight="1" x14ac:dyDescent="0.25">
      <c r="A158" s="350">
        <v>79</v>
      </c>
      <c r="B158" s="347" t="s">
        <v>17</v>
      </c>
      <c r="C158" s="227" t="s">
        <v>335</v>
      </c>
      <c r="D158" s="349">
        <v>9</v>
      </c>
      <c r="E158" s="359"/>
      <c r="F158" s="255"/>
      <c r="G158" s="255"/>
      <c r="H158" s="255"/>
      <c r="I158" s="359" t="s">
        <v>286</v>
      </c>
      <c r="J158" s="369"/>
      <c r="K158" s="370"/>
      <c r="L158" s="370">
        <v>9</v>
      </c>
      <c r="M158" s="369" t="s">
        <v>45</v>
      </c>
    </row>
    <row r="159" spans="1:13" ht="17.100000000000001" customHeight="1" x14ac:dyDescent="0.25">
      <c r="A159" s="351"/>
      <c r="B159" s="348"/>
      <c r="C159" s="237" t="s">
        <v>211</v>
      </c>
      <c r="D159" s="349"/>
      <c r="E159" s="359"/>
      <c r="F159" s="237">
        <v>8</v>
      </c>
      <c r="G159" s="257">
        <v>1</v>
      </c>
      <c r="H159" s="237"/>
      <c r="I159" s="359"/>
      <c r="J159" s="369"/>
      <c r="K159" s="370"/>
      <c r="L159" s="370"/>
      <c r="M159" s="369"/>
    </row>
    <row r="160" spans="1:13" ht="17.100000000000001" customHeight="1" x14ac:dyDescent="0.25">
      <c r="A160" s="350">
        <v>80</v>
      </c>
      <c r="B160" s="367" t="s">
        <v>18</v>
      </c>
      <c r="C160" s="227" t="s">
        <v>20</v>
      </c>
      <c r="D160" s="349">
        <v>127</v>
      </c>
      <c r="E160" s="359"/>
      <c r="F160" s="255"/>
      <c r="G160" s="255"/>
      <c r="H160" s="255"/>
      <c r="I160" s="359" t="s">
        <v>286</v>
      </c>
      <c r="J160" s="369"/>
      <c r="K160" s="370"/>
      <c r="L160" s="370">
        <v>127</v>
      </c>
      <c r="M160" s="369" t="s">
        <v>45</v>
      </c>
    </row>
    <row r="161" spans="1:13" ht="17.100000000000001" customHeight="1" x14ac:dyDescent="0.25">
      <c r="A161" s="351"/>
      <c r="B161" s="367"/>
      <c r="C161" s="237" t="s">
        <v>336</v>
      </c>
      <c r="D161" s="349"/>
      <c r="E161" s="359"/>
      <c r="F161" s="257">
        <v>95</v>
      </c>
      <c r="G161" s="257">
        <v>32</v>
      </c>
      <c r="H161" s="237"/>
      <c r="I161" s="359"/>
      <c r="J161" s="369"/>
      <c r="K161" s="370"/>
      <c r="L161" s="370"/>
      <c r="M161" s="369"/>
    </row>
    <row r="162" spans="1:13" ht="17.100000000000001" customHeight="1" x14ac:dyDescent="0.25">
      <c r="A162" s="350">
        <v>81</v>
      </c>
      <c r="B162" s="367" t="s">
        <v>174</v>
      </c>
      <c r="C162" s="227" t="s">
        <v>173</v>
      </c>
      <c r="D162" s="349">
        <v>8</v>
      </c>
      <c r="E162" s="354"/>
      <c r="F162" s="255"/>
      <c r="G162" s="255"/>
      <c r="H162" s="255"/>
      <c r="I162" s="359" t="s">
        <v>286</v>
      </c>
      <c r="J162" s="369"/>
      <c r="K162" s="370"/>
      <c r="L162" s="370">
        <v>8</v>
      </c>
      <c r="M162" s="369" t="s">
        <v>45</v>
      </c>
    </row>
    <row r="163" spans="1:13" ht="17.100000000000001" customHeight="1" x14ac:dyDescent="0.25">
      <c r="A163" s="351"/>
      <c r="B163" s="367"/>
      <c r="C163" s="237" t="s">
        <v>337</v>
      </c>
      <c r="D163" s="349"/>
      <c r="E163" s="355"/>
      <c r="F163" s="237"/>
      <c r="G163" s="257">
        <v>8</v>
      </c>
      <c r="H163" s="237"/>
      <c r="I163" s="359"/>
      <c r="J163" s="369"/>
      <c r="K163" s="370"/>
      <c r="L163" s="370"/>
      <c r="M163" s="369"/>
    </row>
    <row r="164" spans="1:13" ht="17.100000000000001" customHeight="1" x14ac:dyDescent="0.25">
      <c r="A164" s="350">
        <v>82</v>
      </c>
      <c r="B164" s="367" t="s">
        <v>23</v>
      </c>
      <c r="C164" s="227" t="s">
        <v>176</v>
      </c>
      <c r="D164" s="349">
        <v>13</v>
      </c>
      <c r="E164" s="359"/>
      <c r="F164" s="258"/>
      <c r="G164" s="259"/>
      <c r="H164" s="259"/>
      <c r="I164" s="359" t="s">
        <v>286</v>
      </c>
      <c r="J164" s="369"/>
      <c r="K164" s="370"/>
      <c r="L164" s="370">
        <v>13</v>
      </c>
      <c r="M164" s="369" t="s">
        <v>45</v>
      </c>
    </row>
    <row r="165" spans="1:13" ht="17.100000000000001" customHeight="1" x14ac:dyDescent="0.25">
      <c r="A165" s="351"/>
      <c r="B165" s="367"/>
      <c r="C165" s="237" t="s">
        <v>147</v>
      </c>
      <c r="D165" s="349"/>
      <c r="E165" s="354"/>
      <c r="F165" s="257">
        <v>6</v>
      </c>
      <c r="G165" s="261">
        <v>7</v>
      </c>
      <c r="H165" s="261"/>
      <c r="I165" s="359"/>
      <c r="J165" s="356"/>
      <c r="K165" s="366"/>
      <c r="L165" s="366"/>
      <c r="M165" s="369"/>
    </row>
    <row r="166" spans="1:13" ht="17.100000000000001" customHeight="1" x14ac:dyDescent="0.25">
      <c r="A166" s="350">
        <v>83</v>
      </c>
      <c r="B166" s="367" t="s">
        <v>24</v>
      </c>
      <c r="C166" s="255" t="s">
        <v>214</v>
      </c>
      <c r="D166" s="345">
        <v>0.5</v>
      </c>
      <c r="E166" s="269"/>
      <c r="F166" s="259"/>
      <c r="G166" s="258"/>
      <c r="H166" s="259"/>
      <c r="I166" s="407" t="s">
        <v>286</v>
      </c>
      <c r="J166" s="234"/>
      <c r="K166" s="366"/>
      <c r="L166" s="234"/>
      <c r="M166" s="380" t="s">
        <v>45</v>
      </c>
    </row>
    <row r="167" spans="1:13" ht="17.100000000000001" customHeight="1" x14ac:dyDescent="0.25">
      <c r="A167" s="351"/>
      <c r="B167" s="367"/>
      <c r="C167" s="237"/>
      <c r="D167" s="345"/>
      <c r="E167" s="270"/>
      <c r="F167" s="261"/>
      <c r="G167" s="257">
        <v>0.5</v>
      </c>
      <c r="H167" s="261"/>
      <c r="I167" s="407"/>
      <c r="J167" s="235"/>
      <c r="K167" s="368"/>
      <c r="L167" s="233">
        <v>0.5</v>
      </c>
      <c r="M167" s="380"/>
    </row>
    <row r="168" spans="1:13" ht="17.100000000000001" customHeight="1" x14ac:dyDescent="0.25">
      <c r="A168" s="350">
        <v>84</v>
      </c>
      <c r="B168" s="415" t="s">
        <v>338</v>
      </c>
      <c r="C168" s="227" t="s">
        <v>26</v>
      </c>
      <c r="D168" s="366">
        <v>3.85</v>
      </c>
      <c r="E168" s="255"/>
      <c r="F168" s="259"/>
      <c r="G168" s="258"/>
      <c r="H168" s="259"/>
      <c r="I168" s="354" t="s">
        <v>299</v>
      </c>
      <c r="J168" s="234"/>
      <c r="K168" s="366"/>
      <c r="L168" s="366">
        <v>3.85</v>
      </c>
      <c r="M168" s="356" t="s">
        <v>45</v>
      </c>
    </row>
    <row r="169" spans="1:13" ht="17.100000000000001" customHeight="1" x14ac:dyDescent="0.25">
      <c r="A169" s="351"/>
      <c r="B169" s="420"/>
      <c r="C169" s="237" t="s">
        <v>339</v>
      </c>
      <c r="D169" s="368"/>
      <c r="E169" s="237"/>
      <c r="F169" s="261"/>
      <c r="G169" s="261">
        <v>2.2999999999999998</v>
      </c>
      <c r="H169" s="261">
        <v>1.55</v>
      </c>
      <c r="I169" s="355"/>
      <c r="J169" s="235"/>
      <c r="K169" s="368"/>
      <c r="L169" s="368"/>
      <c r="M169" s="379"/>
    </row>
    <row r="170" spans="1:13" ht="17.100000000000001" customHeight="1" x14ac:dyDescent="0.25">
      <c r="A170" s="350">
        <v>85</v>
      </c>
      <c r="B170" s="415" t="s">
        <v>28</v>
      </c>
      <c r="C170" s="227" t="s">
        <v>215</v>
      </c>
      <c r="D170" s="345">
        <v>31.75</v>
      </c>
      <c r="E170" s="255"/>
      <c r="F170" s="259"/>
      <c r="G170" s="258"/>
      <c r="H170" s="259"/>
      <c r="I170" s="376" t="s">
        <v>286</v>
      </c>
      <c r="J170" s="234"/>
      <c r="K170" s="366"/>
      <c r="L170" s="349">
        <v>31.75</v>
      </c>
      <c r="M170" s="369" t="s">
        <v>45</v>
      </c>
    </row>
    <row r="171" spans="1:13" ht="17.100000000000001" customHeight="1" x14ac:dyDescent="0.25">
      <c r="A171" s="466"/>
      <c r="B171" s="420"/>
      <c r="C171" s="237" t="s">
        <v>207</v>
      </c>
      <c r="D171" s="345"/>
      <c r="E171" s="237"/>
      <c r="F171" s="261">
        <v>20.75</v>
      </c>
      <c r="G171" s="257">
        <v>11</v>
      </c>
      <c r="H171" s="261"/>
      <c r="I171" s="376"/>
      <c r="J171" s="235"/>
      <c r="K171" s="368"/>
      <c r="L171" s="349"/>
      <c r="M171" s="369"/>
    </row>
    <row r="172" spans="1:13" ht="32.25" customHeight="1" x14ac:dyDescent="0.25">
      <c r="A172" s="283">
        <v>86</v>
      </c>
      <c r="B172" s="281" t="s">
        <v>25</v>
      </c>
      <c r="C172" s="237" t="s">
        <v>159</v>
      </c>
      <c r="D172" s="243">
        <v>7</v>
      </c>
      <c r="E172" s="237"/>
      <c r="F172" s="261">
        <v>7</v>
      </c>
      <c r="G172" s="257"/>
      <c r="H172" s="261"/>
      <c r="I172" s="282" t="s">
        <v>286</v>
      </c>
      <c r="J172" s="235"/>
      <c r="K172" s="233"/>
      <c r="L172" s="238">
        <v>7</v>
      </c>
      <c r="M172" s="228" t="s">
        <v>45</v>
      </c>
    </row>
    <row r="173" spans="1:13" ht="60" customHeight="1" x14ac:dyDescent="0.2">
      <c r="A173" s="226">
        <v>87</v>
      </c>
      <c r="B173" s="263" t="s">
        <v>29</v>
      </c>
      <c r="C173" s="235" t="s">
        <v>175</v>
      </c>
      <c r="D173" s="230">
        <v>3.6</v>
      </c>
      <c r="E173" s="235"/>
      <c r="F173" s="240"/>
      <c r="G173" s="240">
        <v>3.6</v>
      </c>
      <c r="H173" s="240"/>
      <c r="I173" s="228" t="s">
        <v>314</v>
      </c>
      <c r="J173" s="235"/>
      <c r="K173" s="233"/>
      <c r="L173" s="230">
        <v>3.6</v>
      </c>
      <c r="M173" s="228" t="s">
        <v>45</v>
      </c>
    </row>
    <row r="174" spans="1:13" ht="30" customHeight="1" x14ac:dyDescent="0.2">
      <c r="A174" s="226">
        <v>88</v>
      </c>
      <c r="B174" s="250" t="s">
        <v>30</v>
      </c>
      <c r="C174" s="228" t="s">
        <v>164</v>
      </c>
      <c r="D174" s="230">
        <v>16</v>
      </c>
      <c r="E174" s="228"/>
      <c r="F174" s="240"/>
      <c r="G174" s="240">
        <v>16</v>
      </c>
      <c r="H174" s="240"/>
      <c r="I174" s="228" t="s">
        <v>286</v>
      </c>
      <c r="J174" s="228"/>
      <c r="K174" s="230"/>
      <c r="L174" s="230">
        <v>16</v>
      </c>
      <c r="M174" s="228" t="s">
        <v>45</v>
      </c>
    </row>
    <row r="175" spans="1:13" s="6" customFormat="1" ht="30" customHeight="1" x14ac:dyDescent="0.2">
      <c r="A175" s="284"/>
      <c r="B175" s="285" t="s">
        <v>46</v>
      </c>
      <c r="C175" s="286"/>
      <c r="D175" s="287">
        <f t="shared" ref="D175:L175" si="7">SUM(D156:D174)</f>
        <v>232.7</v>
      </c>
      <c r="E175" s="287">
        <f t="shared" si="7"/>
        <v>0</v>
      </c>
      <c r="F175" s="287">
        <f t="shared" si="7"/>
        <v>145.75</v>
      </c>
      <c r="G175" s="287">
        <f t="shared" si="7"/>
        <v>85.399999999999991</v>
      </c>
      <c r="H175" s="287">
        <f t="shared" si="7"/>
        <v>1.55</v>
      </c>
      <c r="I175" s="287">
        <f t="shared" si="7"/>
        <v>0</v>
      </c>
      <c r="J175" s="287">
        <f t="shared" si="7"/>
        <v>0</v>
      </c>
      <c r="K175" s="287">
        <f t="shared" si="7"/>
        <v>0</v>
      </c>
      <c r="L175" s="287">
        <f t="shared" si="7"/>
        <v>232.7</v>
      </c>
      <c r="M175" s="286"/>
    </row>
    <row r="176" spans="1:13" ht="18.75" x14ac:dyDescent="0.2">
      <c r="A176" s="416" t="s">
        <v>47</v>
      </c>
      <c r="B176" s="417"/>
      <c r="C176" s="417"/>
      <c r="D176" s="417"/>
      <c r="E176" s="417"/>
      <c r="F176" s="417"/>
      <c r="G176" s="417"/>
      <c r="H176" s="417"/>
      <c r="I176" s="417"/>
      <c r="J176" s="417"/>
      <c r="K176" s="417"/>
      <c r="L176" s="417"/>
      <c r="M176" s="418"/>
    </row>
    <row r="177" spans="1:13" ht="17.100000000000001" customHeight="1" x14ac:dyDescent="0.25">
      <c r="A177" s="346">
        <v>89</v>
      </c>
      <c r="B177" s="367" t="s">
        <v>18</v>
      </c>
      <c r="C177" s="227" t="s">
        <v>206</v>
      </c>
      <c r="D177" s="349">
        <v>20.399999999999999</v>
      </c>
      <c r="E177" s="359"/>
      <c r="F177" s="255"/>
      <c r="G177" s="255"/>
      <c r="H177" s="255"/>
      <c r="I177" s="369" t="s">
        <v>299</v>
      </c>
      <c r="J177" s="369"/>
      <c r="K177" s="370"/>
      <c r="L177" s="370">
        <v>20.399999999999999</v>
      </c>
      <c r="M177" s="369" t="s">
        <v>47</v>
      </c>
    </row>
    <row r="178" spans="1:13" ht="17.100000000000001" customHeight="1" x14ac:dyDescent="0.25">
      <c r="A178" s="346"/>
      <c r="B178" s="367"/>
      <c r="C178" s="237" t="s">
        <v>340</v>
      </c>
      <c r="D178" s="349"/>
      <c r="E178" s="359"/>
      <c r="F178" s="257">
        <v>11.52</v>
      </c>
      <c r="G178" s="257">
        <v>8.8800000000000008</v>
      </c>
      <c r="H178" s="257"/>
      <c r="I178" s="369"/>
      <c r="J178" s="369"/>
      <c r="K178" s="370"/>
      <c r="L178" s="370"/>
      <c r="M178" s="369"/>
    </row>
    <row r="179" spans="1:13" ht="17.100000000000001" customHeight="1" x14ac:dyDescent="0.25">
      <c r="A179" s="346">
        <v>90</v>
      </c>
      <c r="B179" s="367" t="s">
        <v>22</v>
      </c>
      <c r="C179" s="227" t="s">
        <v>309</v>
      </c>
      <c r="D179" s="349">
        <v>2.2000000000000002</v>
      </c>
      <c r="E179" s="359"/>
      <c r="F179" s="255"/>
      <c r="G179" s="255"/>
      <c r="H179" s="255"/>
      <c r="I179" s="369" t="s">
        <v>299</v>
      </c>
      <c r="J179" s="369"/>
      <c r="K179" s="370"/>
      <c r="L179" s="370">
        <v>2.2000000000000002</v>
      </c>
      <c r="M179" s="369" t="s">
        <v>47</v>
      </c>
    </row>
    <row r="180" spans="1:13" ht="17.100000000000001" customHeight="1" x14ac:dyDescent="0.25">
      <c r="A180" s="346"/>
      <c r="B180" s="367"/>
      <c r="C180" s="237" t="s">
        <v>341</v>
      </c>
      <c r="D180" s="349"/>
      <c r="E180" s="359"/>
      <c r="F180" s="257"/>
      <c r="G180" s="257"/>
      <c r="H180" s="237">
        <v>2.2000000000000002</v>
      </c>
      <c r="I180" s="369"/>
      <c r="J180" s="369"/>
      <c r="K180" s="370"/>
      <c r="L180" s="370"/>
      <c r="M180" s="369"/>
    </row>
    <row r="181" spans="1:13" ht="17.100000000000001" customHeight="1" x14ac:dyDescent="0.25">
      <c r="A181" s="346">
        <v>91</v>
      </c>
      <c r="B181" s="367" t="s">
        <v>24</v>
      </c>
      <c r="C181" s="227" t="s">
        <v>155</v>
      </c>
      <c r="D181" s="345">
        <v>2.1</v>
      </c>
      <c r="E181" s="269"/>
      <c r="F181" s="259"/>
      <c r="G181" s="259"/>
      <c r="H181" s="258"/>
      <c r="I181" s="409" t="s">
        <v>299</v>
      </c>
      <c r="J181" s="356"/>
      <c r="K181" s="366"/>
      <c r="L181" s="366">
        <v>2.1</v>
      </c>
      <c r="M181" s="369" t="s">
        <v>47</v>
      </c>
    </row>
    <row r="182" spans="1:13" ht="17.100000000000001" customHeight="1" x14ac:dyDescent="0.25">
      <c r="A182" s="346"/>
      <c r="B182" s="367"/>
      <c r="C182" s="237" t="s">
        <v>184</v>
      </c>
      <c r="D182" s="345"/>
      <c r="E182" s="270"/>
      <c r="F182" s="261"/>
      <c r="G182" s="261"/>
      <c r="H182" s="261">
        <v>2.1</v>
      </c>
      <c r="I182" s="409"/>
      <c r="J182" s="379"/>
      <c r="K182" s="368"/>
      <c r="L182" s="368"/>
      <c r="M182" s="369"/>
    </row>
    <row r="183" spans="1:13" ht="17.100000000000001" customHeight="1" x14ac:dyDescent="0.25">
      <c r="A183" s="350">
        <v>92</v>
      </c>
      <c r="B183" s="352" t="s">
        <v>28</v>
      </c>
      <c r="C183" s="227" t="s">
        <v>342</v>
      </c>
      <c r="D183" s="345">
        <v>4</v>
      </c>
      <c r="E183" s="255"/>
      <c r="F183" s="258"/>
      <c r="G183" s="258"/>
      <c r="H183" s="258"/>
      <c r="I183" s="419" t="s">
        <v>299</v>
      </c>
      <c r="J183" s="356"/>
      <c r="K183" s="366"/>
      <c r="L183" s="349">
        <v>4</v>
      </c>
      <c r="M183" s="369" t="s">
        <v>47</v>
      </c>
    </row>
    <row r="184" spans="1:13" ht="17.100000000000001" customHeight="1" x14ac:dyDescent="0.25">
      <c r="A184" s="351"/>
      <c r="B184" s="353"/>
      <c r="C184" s="237" t="s">
        <v>220</v>
      </c>
      <c r="D184" s="345"/>
      <c r="E184" s="237"/>
      <c r="F184" s="261">
        <v>3</v>
      </c>
      <c r="G184" s="261">
        <v>1</v>
      </c>
      <c r="H184" s="261"/>
      <c r="I184" s="419"/>
      <c r="J184" s="379"/>
      <c r="K184" s="368"/>
      <c r="L184" s="349"/>
      <c r="M184" s="369"/>
    </row>
    <row r="185" spans="1:13" ht="60" customHeight="1" x14ac:dyDescent="0.2">
      <c r="A185" s="226">
        <v>93</v>
      </c>
      <c r="B185" s="250" t="s">
        <v>29</v>
      </c>
      <c r="C185" s="235" t="s">
        <v>169</v>
      </c>
      <c r="D185" s="230">
        <v>0.6</v>
      </c>
      <c r="E185" s="235"/>
      <c r="F185" s="240"/>
      <c r="G185" s="240">
        <v>0.6</v>
      </c>
      <c r="H185" s="240"/>
      <c r="I185" s="228" t="s">
        <v>299</v>
      </c>
      <c r="J185" s="235"/>
      <c r="K185" s="233"/>
      <c r="L185" s="230">
        <v>0.6</v>
      </c>
      <c r="M185" s="228" t="s">
        <v>47</v>
      </c>
    </row>
    <row r="186" spans="1:13" ht="30" customHeight="1" x14ac:dyDescent="0.25">
      <c r="A186" s="226">
        <v>94</v>
      </c>
      <c r="B186" s="250" t="s">
        <v>30</v>
      </c>
      <c r="C186" s="228" t="s">
        <v>343</v>
      </c>
      <c r="D186" s="230">
        <v>5.96</v>
      </c>
      <c r="E186" s="251"/>
      <c r="F186" s="253"/>
      <c r="G186" s="252">
        <v>5.96</v>
      </c>
      <c r="H186" s="253"/>
      <c r="I186" s="228" t="s">
        <v>299</v>
      </c>
      <c r="J186" s="228"/>
      <c r="K186" s="230"/>
      <c r="L186" s="230">
        <v>5.96</v>
      </c>
      <c r="M186" s="228" t="s">
        <v>47</v>
      </c>
    </row>
    <row r="187" spans="1:13" s="6" customFormat="1" ht="30" customHeight="1" x14ac:dyDescent="0.2">
      <c r="A187" s="19"/>
      <c r="B187" s="32" t="s">
        <v>48</v>
      </c>
      <c r="C187" s="18"/>
      <c r="D187" s="36">
        <f t="shared" ref="D187:L187" si="8">SUM(D177:D186)</f>
        <v>35.26</v>
      </c>
      <c r="E187" s="288">
        <f t="shared" si="8"/>
        <v>0</v>
      </c>
      <c r="F187" s="288">
        <f t="shared" si="8"/>
        <v>14.52</v>
      </c>
      <c r="G187" s="288">
        <f t="shared" si="8"/>
        <v>16.440000000000001</v>
      </c>
      <c r="H187" s="288">
        <f t="shared" si="8"/>
        <v>4.3000000000000007</v>
      </c>
      <c r="I187" s="36">
        <f t="shared" si="8"/>
        <v>0</v>
      </c>
      <c r="J187" s="36">
        <f t="shared" si="8"/>
        <v>0</v>
      </c>
      <c r="K187" s="36">
        <f t="shared" si="8"/>
        <v>0</v>
      </c>
      <c r="L187" s="36">
        <f t="shared" si="8"/>
        <v>35.26</v>
      </c>
      <c r="M187" s="18"/>
    </row>
    <row r="188" spans="1:13" ht="18.75" x14ac:dyDescent="0.2">
      <c r="A188" s="416" t="s">
        <v>49</v>
      </c>
      <c r="B188" s="417"/>
      <c r="C188" s="417"/>
      <c r="D188" s="417"/>
      <c r="E188" s="417"/>
      <c r="F188" s="417"/>
      <c r="G188" s="417"/>
      <c r="H188" s="417"/>
      <c r="I188" s="417"/>
      <c r="J188" s="417"/>
      <c r="K188" s="417"/>
      <c r="L188" s="417"/>
      <c r="M188" s="418"/>
    </row>
    <row r="189" spans="1:13" ht="17.100000000000001" customHeight="1" x14ac:dyDescent="0.25">
      <c r="A189" s="363">
        <v>95</v>
      </c>
      <c r="B189" s="347" t="s">
        <v>15</v>
      </c>
      <c r="C189" s="227" t="s">
        <v>179</v>
      </c>
      <c r="D189" s="349">
        <v>7.9</v>
      </c>
      <c r="E189" s="255"/>
      <c r="F189" s="360">
        <v>4.5</v>
      </c>
      <c r="G189" s="255"/>
      <c r="H189" s="255"/>
      <c r="I189" s="369" t="s">
        <v>299</v>
      </c>
      <c r="J189" s="369"/>
      <c r="K189" s="370"/>
      <c r="L189" s="370">
        <v>7.9</v>
      </c>
      <c r="M189" s="369" t="s">
        <v>49</v>
      </c>
    </row>
    <row r="190" spans="1:13" ht="17.100000000000001" customHeight="1" x14ac:dyDescent="0.25">
      <c r="A190" s="363"/>
      <c r="B190" s="348"/>
      <c r="C190" s="237" t="s">
        <v>247</v>
      </c>
      <c r="D190" s="349"/>
      <c r="E190" s="237"/>
      <c r="F190" s="361"/>
      <c r="G190" s="257">
        <v>3.4</v>
      </c>
      <c r="H190" s="237"/>
      <c r="I190" s="369"/>
      <c r="J190" s="369"/>
      <c r="K190" s="370"/>
      <c r="L190" s="370"/>
      <c r="M190" s="369"/>
    </row>
    <row r="191" spans="1:13" ht="17.100000000000001" customHeight="1" x14ac:dyDescent="0.25">
      <c r="A191" s="363">
        <v>96</v>
      </c>
      <c r="B191" s="347" t="s">
        <v>17</v>
      </c>
      <c r="C191" s="227" t="s">
        <v>176</v>
      </c>
      <c r="D191" s="349">
        <v>4.0999999999999996</v>
      </c>
      <c r="E191" s="255"/>
      <c r="F191" s="366">
        <v>3.1</v>
      </c>
      <c r="G191" s="255"/>
      <c r="H191" s="255"/>
      <c r="I191" s="369" t="s">
        <v>299</v>
      </c>
      <c r="J191" s="369"/>
      <c r="K191" s="370"/>
      <c r="L191" s="370">
        <v>4.0999999999999996</v>
      </c>
      <c r="M191" s="369" t="s">
        <v>49</v>
      </c>
    </row>
    <row r="192" spans="1:13" ht="17.100000000000001" customHeight="1" x14ac:dyDescent="0.25">
      <c r="A192" s="363"/>
      <c r="B192" s="348"/>
      <c r="C192" s="237" t="s">
        <v>344</v>
      </c>
      <c r="D192" s="349"/>
      <c r="E192" s="237"/>
      <c r="F192" s="365"/>
      <c r="G192" s="266">
        <v>1</v>
      </c>
      <c r="H192" s="237"/>
      <c r="I192" s="369"/>
      <c r="J192" s="369"/>
      <c r="K192" s="370"/>
      <c r="L192" s="370"/>
      <c r="M192" s="369"/>
    </row>
    <row r="193" spans="1:13" ht="17.100000000000001" customHeight="1" x14ac:dyDescent="0.25">
      <c r="A193" s="346">
        <v>97</v>
      </c>
      <c r="B193" s="367" t="s">
        <v>18</v>
      </c>
      <c r="C193" s="227" t="s">
        <v>150</v>
      </c>
      <c r="D193" s="349">
        <v>62.3</v>
      </c>
      <c r="E193" s="255"/>
      <c r="F193" s="360">
        <v>39.799999999999997</v>
      </c>
      <c r="G193" s="255"/>
      <c r="H193" s="255"/>
      <c r="I193" s="369" t="s">
        <v>299</v>
      </c>
      <c r="J193" s="280"/>
      <c r="K193" s="370"/>
      <c r="L193" s="370">
        <v>62.3</v>
      </c>
      <c r="M193" s="369" t="s">
        <v>49</v>
      </c>
    </row>
    <row r="194" spans="1:13" ht="17.100000000000001" customHeight="1" x14ac:dyDescent="0.25">
      <c r="A194" s="346"/>
      <c r="B194" s="367"/>
      <c r="C194" s="237" t="s">
        <v>345</v>
      </c>
      <c r="D194" s="349"/>
      <c r="E194" s="237"/>
      <c r="F194" s="361"/>
      <c r="G194" s="257">
        <v>22.5</v>
      </c>
      <c r="H194" s="237"/>
      <c r="I194" s="369"/>
      <c r="J194" s="281"/>
      <c r="K194" s="370"/>
      <c r="L194" s="370"/>
      <c r="M194" s="369"/>
    </row>
    <row r="195" spans="1:13" ht="17.100000000000001" customHeight="1" x14ac:dyDescent="0.25">
      <c r="A195" s="346">
        <v>98</v>
      </c>
      <c r="B195" s="367" t="s">
        <v>22</v>
      </c>
      <c r="C195" s="227" t="s">
        <v>168</v>
      </c>
      <c r="D195" s="349">
        <v>7.6</v>
      </c>
      <c r="E195" s="255"/>
      <c r="F195" s="360">
        <v>6</v>
      </c>
      <c r="G195" s="255"/>
      <c r="H195" s="255"/>
      <c r="I195" s="369" t="s">
        <v>299</v>
      </c>
      <c r="J195" s="369"/>
      <c r="K195" s="370"/>
      <c r="L195" s="370">
        <v>7.6</v>
      </c>
      <c r="M195" s="369" t="s">
        <v>49</v>
      </c>
    </row>
    <row r="196" spans="1:13" ht="17.100000000000001" customHeight="1" x14ac:dyDescent="0.25">
      <c r="A196" s="346"/>
      <c r="B196" s="367"/>
      <c r="C196" s="237" t="s">
        <v>237</v>
      </c>
      <c r="D196" s="349"/>
      <c r="E196" s="237"/>
      <c r="F196" s="361"/>
      <c r="G196" s="257">
        <v>1.6</v>
      </c>
      <c r="H196" s="237"/>
      <c r="I196" s="369"/>
      <c r="J196" s="369"/>
      <c r="K196" s="370"/>
      <c r="L196" s="370"/>
      <c r="M196" s="369"/>
    </row>
    <row r="197" spans="1:13" ht="17.100000000000001" customHeight="1" x14ac:dyDescent="0.25">
      <c r="A197" s="350">
        <v>99</v>
      </c>
      <c r="B197" s="367" t="s">
        <v>23</v>
      </c>
      <c r="C197" s="278" t="s">
        <v>227</v>
      </c>
      <c r="D197" s="349">
        <v>13.4</v>
      </c>
      <c r="E197" s="255"/>
      <c r="F197" s="362">
        <v>6.7</v>
      </c>
      <c r="G197" s="364">
        <v>6.7</v>
      </c>
      <c r="H197" s="364"/>
      <c r="I197" s="369" t="s">
        <v>299</v>
      </c>
      <c r="J197" s="369"/>
      <c r="K197" s="370"/>
      <c r="L197" s="370">
        <v>13.4</v>
      </c>
      <c r="M197" s="369" t="s">
        <v>49</v>
      </c>
    </row>
    <row r="198" spans="1:13" ht="17.100000000000001" customHeight="1" x14ac:dyDescent="0.25">
      <c r="A198" s="351"/>
      <c r="B198" s="367"/>
      <c r="C198" s="237" t="s">
        <v>346</v>
      </c>
      <c r="D198" s="349"/>
      <c r="E198" s="237"/>
      <c r="F198" s="361"/>
      <c r="G198" s="365"/>
      <c r="H198" s="365"/>
      <c r="I198" s="369"/>
      <c r="J198" s="356"/>
      <c r="K198" s="366"/>
      <c r="L198" s="366"/>
      <c r="M198" s="369"/>
    </row>
    <row r="199" spans="1:13" ht="26.25" customHeight="1" x14ac:dyDescent="0.25">
      <c r="A199" s="291">
        <v>100</v>
      </c>
      <c r="B199" s="236" t="s">
        <v>24</v>
      </c>
      <c r="C199" s="279" t="s">
        <v>322</v>
      </c>
      <c r="D199" s="243">
        <v>1.1000000000000001</v>
      </c>
      <c r="E199" s="267"/>
      <c r="F199" s="268"/>
      <c r="G199" s="268"/>
      <c r="H199" s="268">
        <v>1.1000000000000001</v>
      </c>
      <c r="I199" s="262" t="s">
        <v>286</v>
      </c>
      <c r="J199" s="234"/>
      <c r="K199" s="242"/>
      <c r="L199" s="292">
        <v>1.1000000000000001</v>
      </c>
      <c r="M199" s="228"/>
    </row>
    <row r="200" spans="1:13" ht="17.100000000000001" customHeight="1" x14ac:dyDescent="0.25">
      <c r="A200" s="350">
        <v>101</v>
      </c>
      <c r="B200" s="367" t="s">
        <v>27</v>
      </c>
      <c r="C200" s="227" t="s">
        <v>215</v>
      </c>
      <c r="D200" s="345">
        <v>4.0999999999999996</v>
      </c>
      <c r="E200" s="255"/>
      <c r="F200" s="259"/>
      <c r="G200" s="366">
        <v>4.0999999999999996</v>
      </c>
      <c r="H200" s="259"/>
      <c r="I200" s="419" t="s">
        <v>299</v>
      </c>
      <c r="J200" s="234"/>
      <c r="K200" s="366"/>
      <c r="L200" s="349">
        <v>4.0999999999999996</v>
      </c>
      <c r="M200" s="369" t="s">
        <v>49</v>
      </c>
    </row>
    <row r="201" spans="1:13" ht="17.100000000000001" customHeight="1" x14ac:dyDescent="0.25">
      <c r="A201" s="351"/>
      <c r="B201" s="367"/>
      <c r="C201" s="237" t="s">
        <v>347</v>
      </c>
      <c r="D201" s="345"/>
      <c r="E201" s="237"/>
      <c r="F201" s="261"/>
      <c r="G201" s="365"/>
      <c r="H201" s="261"/>
      <c r="I201" s="419"/>
      <c r="J201" s="235"/>
      <c r="K201" s="368"/>
      <c r="L201" s="349"/>
      <c r="M201" s="369"/>
    </row>
    <row r="202" spans="1:13" ht="17.100000000000001" customHeight="1" x14ac:dyDescent="0.25">
      <c r="A202" s="413">
        <v>102</v>
      </c>
      <c r="B202" s="347" t="s">
        <v>28</v>
      </c>
      <c r="C202" s="227" t="s">
        <v>268</v>
      </c>
      <c r="D202" s="345">
        <v>6.6</v>
      </c>
      <c r="E202" s="255"/>
      <c r="F202" s="258"/>
      <c r="G202" s="364">
        <v>3.55</v>
      </c>
      <c r="H202" s="259"/>
      <c r="I202" s="419" t="s">
        <v>299</v>
      </c>
      <c r="J202" s="234"/>
      <c r="K202" s="242"/>
      <c r="L202" s="349">
        <v>6.6</v>
      </c>
      <c r="M202" s="369" t="s">
        <v>49</v>
      </c>
    </row>
    <row r="203" spans="1:13" ht="17.100000000000001" customHeight="1" x14ac:dyDescent="0.25">
      <c r="A203" s="414"/>
      <c r="B203" s="348"/>
      <c r="C203" s="237" t="s">
        <v>348</v>
      </c>
      <c r="D203" s="345"/>
      <c r="E203" s="237"/>
      <c r="F203" s="257">
        <v>3.05</v>
      </c>
      <c r="G203" s="365"/>
      <c r="H203" s="261"/>
      <c r="I203" s="419"/>
      <c r="J203" s="235"/>
      <c r="K203" s="233"/>
      <c r="L203" s="349"/>
      <c r="M203" s="369"/>
    </row>
    <row r="204" spans="1:13" ht="60" customHeight="1" x14ac:dyDescent="0.2">
      <c r="A204" s="289">
        <v>103</v>
      </c>
      <c r="B204" s="263" t="s">
        <v>29</v>
      </c>
      <c r="C204" s="235" t="s">
        <v>119</v>
      </c>
      <c r="D204" s="230">
        <v>5.6</v>
      </c>
      <c r="E204" s="233"/>
      <c r="F204" s="240"/>
      <c r="G204" s="240"/>
      <c r="H204" s="240">
        <v>5.6</v>
      </c>
      <c r="I204" s="228" t="s">
        <v>299</v>
      </c>
      <c r="J204" s="235"/>
      <c r="K204" s="233"/>
      <c r="L204" s="230">
        <v>5.6</v>
      </c>
      <c r="M204" s="228" t="s">
        <v>49</v>
      </c>
    </row>
    <row r="205" spans="1:13" ht="30" customHeight="1" x14ac:dyDescent="0.25">
      <c r="A205" s="226">
        <v>104</v>
      </c>
      <c r="B205" s="250" t="s">
        <v>30</v>
      </c>
      <c r="C205" s="228" t="s">
        <v>151</v>
      </c>
      <c r="D205" s="230">
        <v>13.1</v>
      </c>
      <c r="E205" s="228"/>
      <c r="F205" s="240"/>
      <c r="G205" s="240">
        <v>13.1</v>
      </c>
      <c r="H205" s="253"/>
      <c r="I205" s="228" t="s">
        <v>299</v>
      </c>
      <c r="J205" s="228"/>
      <c r="K205" s="230"/>
      <c r="L205" s="230">
        <v>13.1</v>
      </c>
      <c r="M205" s="228" t="s">
        <v>49</v>
      </c>
    </row>
    <row r="206" spans="1:13" s="6" customFormat="1" ht="30" customHeight="1" x14ac:dyDescent="0.2">
      <c r="A206" s="11"/>
      <c r="B206" s="32" t="s">
        <v>50</v>
      </c>
      <c r="C206" s="18"/>
      <c r="D206" s="35">
        <f>SUM(D189:D205)</f>
        <v>125.79999999999997</v>
      </c>
      <c r="E206" s="35">
        <f t="shared" ref="E206:L206" si="9">SUM(E189:E205)</f>
        <v>0</v>
      </c>
      <c r="F206" s="35">
        <f t="shared" si="9"/>
        <v>63.15</v>
      </c>
      <c r="G206" s="35">
        <f t="shared" si="9"/>
        <v>55.95</v>
      </c>
      <c r="H206" s="35">
        <f t="shared" si="9"/>
        <v>6.6999999999999993</v>
      </c>
      <c r="I206" s="35">
        <f t="shared" si="9"/>
        <v>0</v>
      </c>
      <c r="J206" s="35">
        <f t="shared" si="9"/>
        <v>0</v>
      </c>
      <c r="K206" s="35">
        <f t="shared" si="9"/>
        <v>0</v>
      </c>
      <c r="L206" s="35">
        <f t="shared" si="9"/>
        <v>125.79999999999997</v>
      </c>
      <c r="M206" s="18"/>
    </row>
    <row r="207" spans="1:13" ht="18.75" x14ac:dyDescent="0.2">
      <c r="A207" s="416" t="s">
        <v>51</v>
      </c>
      <c r="B207" s="417"/>
      <c r="C207" s="417"/>
      <c r="D207" s="417"/>
      <c r="E207" s="417"/>
      <c r="F207" s="417"/>
      <c r="G207" s="417"/>
      <c r="H207" s="417"/>
      <c r="I207" s="417"/>
      <c r="J207" s="417"/>
      <c r="K207" s="417"/>
      <c r="L207" s="417"/>
      <c r="M207" s="418"/>
    </row>
    <row r="208" spans="1:13" ht="17.100000000000001" customHeight="1" x14ac:dyDescent="0.25">
      <c r="A208" s="413">
        <v>105</v>
      </c>
      <c r="B208" s="347" t="s">
        <v>15</v>
      </c>
      <c r="C208" s="227" t="s">
        <v>160</v>
      </c>
      <c r="D208" s="349">
        <v>3.2</v>
      </c>
      <c r="E208" s="359"/>
      <c r="F208" s="255"/>
      <c r="G208" s="234"/>
      <c r="H208" s="255"/>
      <c r="I208" s="369" t="s">
        <v>299</v>
      </c>
      <c r="J208" s="369"/>
      <c r="K208" s="370"/>
      <c r="L208" s="370">
        <v>3.2</v>
      </c>
      <c r="M208" s="369" t="s">
        <v>51</v>
      </c>
    </row>
    <row r="209" spans="1:13" ht="17.100000000000001" customHeight="1" x14ac:dyDescent="0.25">
      <c r="A209" s="414"/>
      <c r="B209" s="348"/>
      <c r="C209" s="237" t="s">
        <v>236</v>
      </c>
      <c r="D209" s="349"/>
      <c r="E209" s="359"/>
      <c r="F209" s="233">
        <v>2</v>
      </c>
      <c r="G209" s="233">
        <v>1.2</v>
      </c>
      <c r="H209" s="237"/>
      <c r="I209" s="369"/>
      <c r="J209" s="369"/>
      <c r="K209" s="370"/>
      <c r="L209" s="370"/>
      <c r="M209" s="369"/>
    </row>
    <row r="210" spans="1:13" ht="17.100000000000001" customHeight="1" x14ac:dyDescent="0.25">
      <c r="A210" s="363">
        <v>106</v>
      </c>
      <c r="B210" s="347" t="s">
        <v>17</v>
      </c>
      <c r="C210" s="227" t="s">
        <v>179</v>
      </c>
      <c r="D210" s="349">
        <v>2.1</v>
      </c>
      <c r="E210" s="359"/>
      <c r="F210" s="234"/>
      <c r="G210" s="234"/>
      <c r="H210" s="255"/>
      <c r="I210" s="369" t="s">
        <v>299</v>
      </c>
      <c r="J210" s="369"/>
      <c r="K210" s="370"/>
      <c r="L210" s="370">
        <v>2.1</v>
      </c>
      <c r="M210" s="369" t="s">
        <v>51</v>
      </c>
    </row>
    <row r="211" spans="1:13" ht="17.100000000000001" customHeight="1" x14ac:dyDescent="0.25">
      <c r="A211" s="363"/>
      <c r="B211" s="348"/>
      <c r="C211" s="237" t="s">
        <v>349</v>
      </c>
      <c r="D211" s="349"/>
      <c r="E211" s="359"/>
      <c r="F211" s="235">
        <v>0.5</v>
      </c>
      <c r="G211" s="233">
        <v>1.6</v>
      </c>
      <c r="H211" s="257"/>
      <c r="I211" s="369"/>
      <c r="J211" s="369"/>
      <c r="K211" s="370"/>
      <c r="L211" s="370"/>
      <c r="M211" s="369"/>
    </row>
    <row r="212" spans="1:13" ht="17.100000000000001" customHeight="1" x14ac:dyDescent="0.25">
      <c r="A212" s="346">
        <v>107</v>
      </c>
      <c r="B212" s="367" t="s">
        <v>18</v>
      </c>
      <c r="C212" s="227" t="s">
        <v>20</v>
      </c>
      <c r="D212" s="349">
        <v>1.6</v>
      </c>
      <c r="E212" s="359"/>
      <c r="F212" s="234"/>
      <c r="G212" s="234"/>
      <c r="H212" s="255"/>
      <c r="I212" s="369" t="s">
        <v>299</v>
      </c>
      <c r="J212" s="369"/>
      <c r="K212" s="370"/>
      <c r="L212" s="370">
        <v>1.6</v>
      </c>
      <c r="M212" s="369" t="s">
        <v>51</v>
      </c>
    </row>
    <row r="213" spans="1:13" ht="17.100000000000001" customHeight="1" x14ac:dyDescent="0.25">
      <c r="A213" s="346"/>
      <c r="B213" s="367"/>
      <c r="C213" s="237" t="s">
        <v>350</v>
      </c>
      <c r="D213" s="349"/>
      <c r="E213" s="359"/>
      <c r="F213" s="233">
        <v>1</v>
      </c>
      <c r="G213" s="235">
        <v>0.6</v>
      </c>
      <c r="H213" s="237"/>
      <c r="I213" s="369"/>
      <c r="J213" s="369"/>
      <c r="K213" s="370"/>
      <c r="L213" s="370"/>
      <c r="M213" s="369"/>
    </row>
    <row r="214" spans="1:13" ht="17.100000000000001" customHeight="1" x14ac:dyDescent="0.25">
      <c r="A214" s="346">
        <v>108</v>
      </c>
      <c r="B214" s="367" t="s">
        <v>22</v>
      </c>
      <c r="C214" s="227" t="s">
        <v>176</v>
      </c>
      <c r="D214" s="349">
        <v>1.4</v>
      </c>
      <c r="E214" s="359"/>
      <c r="F214" s="234"/>
      <c r="G214" s="234"/>
      <c r="H214" s="255"/>
      <c r="I214" s="369" t="s">
        <v>299</v>
      </c>
      <c r="J214" s="369"/>
      <c r="K214" s="370"/>
      <c r="L214" s="370">
        <v>1.4</v>
      </c>
      <c r="M214" s="369" t="s">
        <v>51</v>
      </c>
    </row>
    <row r="215" spans="1:13" ht="17.100000000000001" customHeight="1" x14ac:dyDescent="0.25">
      <c r="A215" s="346"/>
      <c r="B215" s="367"/>
      <c r="C215" s="237" t="s">
        <v>244</v>
      </c>
      <c r="D215" s="349"/>
      <c r="E215" s="359"/>
      <c r="F215" s="235">
        <v>0.7</v>
      </c>
      <c r="G215" s="235">
        <v>0.7</v>
      </c>
      <c r="H215" s="237"/>
      <c r="I215" s="369"/>
      <c r="J215" s="369"/>
      <c r="K215" s="370"/>
      <c r="L215" s="370"/>
      <c r="M215" s="369"/>
    </row>
    <row r="216" spans="1:13" ht="17.100000000000001" customHeight="1" x14ac:dyDescent="0.25">
      <c r="A216" s="346">
        <v>109</v>
      </c>
      <c r="B216" s="367" t="s">
        <v>23</v>
      </c>
      <c r="C216" s="227" t="s">
        <v>176</v>
      </c>
      <c r="D216" s="349">
        <v>1.6</v>
      </c>
      <c r="E216" s="359"/>
      <c r="F216" s="239"/>
      <c r="G216" s="239"/>
      <c r="H216" s="258"/>
      <c r="I216" s="369" t="s">
        <v>314</v>
      </c>
      <c r="J216" s="369"/>
      <c r="K216" s="370"/>
      <c r="L216" s="370">
        <v>1.6</v>
      </c>
      <c r="M216" s="369" t="s">
        <v>51</v>
      </c>
    </row>
    <row r="217" spans="1:13" ht="17.100000000000001" customHeight="1" x14ac:dyDescent="0.25">
      <c r="A217" s="346"/>
      <c r="B217" s="367"/>
      <c r="C217" s="237" t="s">
        <v>147</v>
      </c>
      <c r="D217" s="349"/>
      <c r="E217" s="354"/>
      <c r="F217" s="233">
        <v>0.6</v>
      </c>
      <c r="G217" s="232">
        <v>1</v>
      </c>
      <c r="H217" s="261"/>
      <c r="I217" s="369"/>
      <c r="J217" s="356"/>
      <c r="K217" s="366"/>
      <c r="L217" s="366"/>
      <c r="M217" s="369"/>
    </row>
    <row r="218" spans="1:13" ht="17.100000000000001" customHeight="1" x14ac:dyDescent="0.25">
      <c r="A218" s="346">
        <v>110</v>
      </c>
      <c r="B218" s="347" t="s">
        <v>604</v>
      </c>
      <c r="C218" s="227" t="s">
        <v>223</v>
      </c>
      <c r="D218" s="345">
        <v>2.5</v>
      </c>
      <c r="E218" s="269"/>
      <c r="F218" s="239"/>
      <c r="G218" s="239"/>
      <c r="H218" s="258"/>
      <c r="I218" s="409" t="s">
        <v>299</v>
      </c>
      <c r="J218" s="234"/>
      <c r="K218" s="366"/>
      <c r="L218" s="366">
        <v>2.5</v>
      </c>
      <c r="M218" s="380" t="s">
        <v>51</v>
      </c>
    </row>
    <row r="219" spans="1:13" ht="17.100000000000001" customHeight="1" x14ac:dyDescent="0.25">
      <c r="A219" s="346"/>
      <c r="B219" s="348"/>
      <c r="C219" s="237" t="s">
        <v>605</v>
      </c>
      <c r="D219" s="345"/>
      <c r="E219" s="270"/>
      <c r="F219" s="233">
        <v>1.1000000000000001</v>
      </c>
      <c r="G219" s="232">
        <v>1.4</v>
      </c>
      <c r="H219" s="261"/>
      <c r="I219" s="409"/>
      <c r="J219" s="235"/>
      <c r="K219" s="368"/>
      <c r="L219" s="368"/>
      <c r="M219" s="380"/>
    </row>
    <row r="220" spans="1:13" ht="16.5" customHeight="1" x14ac:dyDescent="0.25">
      <c r="A220" s="346">
        <v>111</v>
      </c>
      <c r="B220" s="367" t="s">
        <v>27</v>
      </c>
      <c r="C220" s="255" t="s">
        <v>26</v>
      </c>
      <c r="D220" s="345">
        <v>0.7</v>
      </c>
      <c r="E220" s="255"/>
      <c r="F220" s="239"/>
      <c r="G220" s="239"/>
      <c r="H220" s="258"/>
      <c r="I220" s="419" t="s">
        <v>299</v>
      </c>
      <c r="J220" s="234"/>
      <c r="K220" s="366"/>
      <c r="L220" s="349">
        <v>0.7</v>
      </c>
      <c r="M220" s="369" t="s">
        <v>51</v>
      </c>
    </row>
    <row r="221" spans="1:13" ht="15.75" customHeight="1" x14ac:dyDescent="0.25">
      <c r="A221" s="346"/>
      <c r="B221" s="367"/>
      <c r="C221" s="237" t="s">
        <v>365</v>
      </c>
      <c r="D221" s="345"/>
      <c r="E221" s="237"/>
      <c r="F221" s="232"/>
      <c r="G221" s="232">
        <v>0.3</v>
      </c>
      <c r="H221" s="261">
        <v>0.4</v>
      </c>
      <c r="I221" s="419"/>
      <c r="J221" s="235"/>
      <c r="K221" s="368"/>
      <c r="L221" s="349"/>
      <c r="M221" s="369"/>
    </row>
    <row r="222" spans="1:13" ht="60" customHeight="1" x14ac:dyDescent="0.2">
      <c r="A222" s="289">
        <v>112</v>
      </c>
      <c r="B222" s="263" t="s">
        <v>29</v>
      </c>
      <c r="C222" s="228" t="s">
        <v>61</v>
      </c>
      <c r="D222" s="230">
        <v>1.3</v>
      </c>
      <c r="E222" s="235"/>
      <c r="F222" s="240"/>
      <c r="G222" s="240">
        <v>1.3</v>
      </c>
      <c r="H222" s="240"/>
      <c r="I222" s="228" t="s">
        <v>299</v>
      </c>
      <c r="J222" s="235"/>
      <c r="K222" s="233"/>
      <c r="L222" s="230">
        <v>1.3</v>
      </c>
      <c r="M222" s="228" t="s">
        <v>51</v>
      </c>
    </row>
    <row r="223" spans="1:13" ht="30" customHeight="1" x14ac:dyDescent="0.25">
      <c r="A223" s="226">
        <v>113</v>
      </c>
      <c r="B223" s="250" t="s">
        <v>30</v>
      </c>
      <c r="C223" s="251" t="s">
        <v>366</v>
      </c>
      <c r="D223" s="230">
        <v>12.3</v>
      </c>
      <c r="E223" s="251"/>
      <c r="F223" s="240"/>
      <c r="G223" s="253">
        <v>12.3</v>
      </c>
      <c r="H223" s="253"/>
      <c r="I223" s="228" t="s">
        <v>299</v>
      </c>
      <c r="J223" s="228"/>
      <c r="K223" s="230"/>
      <c r="L223" s="230">
        <v>12.3</v>
      </c>
      <c r="M223" s="228" t="s">
        <v>51</v>
      </c>
    </row>
    <row r="224" spans="1:13" s="6" customFormat="1" ht="30" customHeight="1" x14ac:dyDescent="0.2">
      <c r="A224" s="11"/>
      <c r="B224" s="32" t="s">
        <v>52</v>
      </c>
      <c r="C224" s="18"/>
      <c r="D224" s="39">
        <f>SUM(D208:D223)</f>
        <v>26.700000000000003</v>
      </c>
      <c r="E224" s="39">
        <f t="shared" ref="E224:L224" si="10">SUM(E208:E223)</f>
        <v>0</v>
      </c>
      <c r="F224" s="39">
        <f t="shared" si="10"/>
        <v>5.9</v>
      </c>
      <c r="G224" s="39">
        <f t="shared" si="10"/>
        <v>20.399999999999999</v>
      </c>
      <c r="H224" s="39">
        <f t="shared" si="10"/>
        <v>0.4</v>
      </c>
      <c r="I224" s="39">
        <f t="shared" si="10"/>
        <v>0</v>
      </c>
      <c r="J224" s="39">
        <f t="shared" si="10"/>
        <v>0</v>
      </c>
      <c r="K224" s="39">
        <f t="shared" si="10"/>
        <v>0</v>
      </c>
      <c r="L224" s="39">
        <f t="shared" si="10"/>
        <v>26.700000000000003</v>
      </c>
      <c r="M224" s="18"/>
    </row>
    <row r="225" spans="1:13" ht="18.75" x14ac:dyDescent="0.2">
      <c r="A225" s="416" t="s">
        <v>53</v>
      </c>
      <c r="B225" s="417"/>
      <c r="C225" s="417"/>
      <c r="D225" s="417"/>
      <c r="E225" s="417"/>
      <c r="F225" s="417"/>
      <c r="G225" s="417"/>
      <c r="H225" s="417"/>
      <c r="I225" s="417"/>
      <c r="J225" s="417"/>
      <c r="K225" s="417"/>
      <c r="L225" s="417"/>
      <c r="M225" s="418"/>
    </row>
    <row r="226" spans="1:13" ht="17.100000000000001" customHeight="1" x14ac:dyDescent="0.25">
      <c r="A226" s="363">
        <v>114</v>
      </c>
      <c r="B226" s="347" t="s">
        <v>15</v>
      </c>
      <c r="C226" s="293" t="s">
        <v>168</v>
      </c>
      <c r="D226" s="349">
        <v>10</v>
      </c>
      <c r="E226" s="255"/>
      <c r="F226" s="255"/>
      <c r="G226" s="255"/>
      <c r="H226" s="255"/>
      <c r="I226" s="385" t="s">
        <v>286</v>
      </c>
      <c r="J226" s="385"/>
      <c r="K226" s="370"/>
      <c r="L226" s="370">
        <v>10</v>
      </c>
      <c r="M226" s="359" t="s">
        <v>53</v>
      </c>
    </row>
    <row r="227" spans="1:13" ht="27.75" customHeight="1" x14ac:dyDescent="0.25">
      <c r="A227" s="363"/>
      <c r="B227" s="348"/>
      <c r="C227" s="235" t="s">
        <v>351</v>
      </c>
      <c r="D227" s="349"/>
      <c r="E227" s="237"/>
      <c r="F227" s="233">
        <v>6</v>
      </c>
      <c r="G227" s="233">
        <v>4</v>
      </c>
      <c r="H227" s="237"/>
      <c r="I227" s="385"/>
      <c r="J227" s="385"/>
      <c r="K227" s="370"/>
      <c r="L227" s="370"/>
      <c r="M227" s="359"/>
    </row>
    <row r="228" spans="1:13" ht="17.100000000000001" customHeight="1" x14ac:dyDescent="0.25">
      <c r="A228" s="363">
        <v>115</v>
      </c>
      <c r="B228" s="347" t="s">
        <v>17</v>
      </c>
      <c r="C228" s="293" t="s">
        <v>179</v>
      </c>
      <c r="D228" s="349">
        <v>8.6</v>
      </c>
      <c r="E228" s="255"/>
      <c r="F228" s="234"/>
      <c r="G228" s="234"/>
      <c r="H228" s="255"/>
      <c r="I228" s="385" t="s">
        <v>299</v>
      </c>
      <c r="J228" s="385"/>
      <c r="K228" s="370"/>
      <c r="L228" s="385">
        <v>8.6</v>
      </c>
      <c r="M228" s="359" t="s">
        <v>53</v>
      </c>
    </row>
    <row r="229" spans="1:13" ht="17.100000000000001" customHeight="1" x14ac:dyDescent="0.25">
      <c r="A229" s="363"/>
      <c r="B229" s="348"/>
      <c r="C229" s="235" t="s">
        <v>352</v>
      </c>
      <c r="D229" s="349"/>
      <c r="E229" s="237"/>
      <c r="F229" s="235">
        <v>4.5999999999999996</v>
      </c>
      <c r="G229" s="235">
        <v>4</v>
      </c>
      <c r="H229" s="237"/>
      <c r="I229" s="385"/>
      <c r="J229" s="385"/>
      <c r="K229" s="370"/>
      <c r="L229" s="385"/>
      <c r="M229" s="359"/>
    </row>
    <row r="230" spans="1:13" ht="17.100000000000001" customHeight="1" x14ac:dyDescent="0.25">
      <c r="A230" s="346">
        <v>116</v>
      </c>
      <c r="B230" s="367" t="s">
        <v>18</v>
      </c>
      <c r="C230" s="293" t="s">
        <v>178</v>
      </c>
      <c r="D230" s="349">
        <v>9.8000000000000007</v>
      </c>
      <c r="E230" s="255"/>
      <c r="F230" s="234"/>
      <c r="G230" s="234"/>
      <c r="H230" s="255"/>
      <c r="I230" s="385" t="s">
        <v>299</v>
      </c>
      <c r="J230" s="385"/>
      <c r="K230" s="370"/>
      <c r="L230" s="370">
        <v>9.8000000000000007</v>
      </c>
      <c r="M230" s="359" t="s">
        <v>53</v>
      </c>
    </row>
    <row r="231" spans="1:13" ht="17.100000000000001" customHeight="1" x14ac:dyDescent="0.25">
      <c r="A231" s="346"/>
      <c r="B231" s="367"/>
      <c r="C231" s="235" t="s">
        <v>353</v>
      </c>
      <c r="D231" s="349"/>
      <c r="E231" s="237"/>
      <c r="F231" s="233">
        <v>5.8</v>
      </c>
      <c r="G231" s="233">
        <v>4</v>
      </c>
      <c r="H231" s="237"/>
      <c r="I231" s="385"/>
      <c r="J231" s="385"/>
      <c r="K231" s="370"/>
      <c r="L231" s="370"/>
      <c r="M231" s="359"/>
    </row>
    <row r="232" spans="1:13" ht="17.100000000000001" customHeight="1" x14ac:dyDescent="0.25">
      <c r="A232" s="346">
        <v>117</v>
      </c>
      <c r="B232" s="367" t="s">
        <v>174</v>
      </c>
      <c r="C232" s="293" t="s">
        <v>20</v>
      </c>
      <c r="D232" s="349">
        <v>9</v>
      </c>
      <c r="E232" s="255"/>
      <c r="F232" s="234"/>
      <c r="G232" s="234"/>
      <c r="H232" s="255"/>
      <c r="I232" s="385" t="s">
        <v>299</v>
      </c>
      <c r="J232" s="385"/>
      <c r="K232" s="370"/>
      <c r="L232" s="370">
        <v>9</v>
      </c>
      <c r="M232" s="359" t="s">
        <v>53</v>
      </c>
    </row>
    <row r="233" spans="1:13" ht="17.100000000000001" customHeight="1" x14ac:dyDescent="0.25">
      <c r="A233" s="346"/>
      <c r="B233" s="367"/>
      <c r="C233" s="235" t="s">
        <v>354</v>
      </c>
      <c r="D233" s="349"/>
      <c r="E233" s="237"/>
      <c r="F233" s="235"/>
      <c r="G233" s="233">
        <v>9</v>
      </c>
      <c r="H233" s="237"/>
      <c r="I233" s="385"/>
      <c r="J233" s="385"/>
      <c r="K233" s="370"/>
      <c r="L233" s="370"/>
      <c r="M233" s="359"/>
    </row>
    <row r="234" spans="1:13" ht="17.100000000000001" customHeight="1" x14ac:dyDescent="0.25">
      <c r="A234" s="346">
        <v>118</v>
      </c>
      <c r="B234" s="367" t="s">
        <v>22</v>
      </c>
      <c r="C234" s="293" t="s">
        <v>20</v>
      </c>
      <c r="D234" s="349">
        <v>8</v>
      </c>
      <c r="E234" s="255"/>
      <c r="F234" s="234"/>
      <c r="G234" s="234"/>
      <c r="H234" s="255"/>
      <c r="I234" s="385" t="s">
        <v>299</v>
      </c>
      <c r="J234" s="385"/>
      <c r="K234" s="370"/>
      <c r="L234" s="370">
        <v>8</v>
      </c>
      <c r="M234" s="359" t="s">
        <v>53</v>
      </c>
    </row>
    <row r="235" spans="1:13" ht="17.100000000000001" customHeight="1" x14ac:dyDescent="0.25">
      <c r="A235" s="346"/>
      <c r="B235" s="367"/>
      <c r="C235" s="235" t="s">
        <v>355</v>
      </c>
      <c r="D235" s="349"/>
      <c r="E235" s="237"/>
      <c r="F235" s="233"/>
      <c r="G235" s="233">
        <v>8</v>
      </c>
      <c r="H235" s="237"/>
      <c r="I235" s="385"/>
      <c r="J235" s="385"/>
      <c r="K235" s="370"/>
      <c r="L235" s="370"/>
      <c r="M235" s="359"/>
    </row>
    <row r="236" spans="1:13" ht="17.100000000000001" customHeight="1" x14ac:dyDescent="0.25">
      <c r="A236" s="346">
        <v>119</v>
      </c>
      <c r="B236" s="367" t="s">
        <v>23</v>
      </c>
      <c r="C236" s="293" t="s">
        <v>158</v>
      </c>
      <c r="D236" s="349">
        <v>10</v>
      </c>
      <c r="E236" s="255"/>
      <c r="F236" s="239"/>
      <c r="G236" s="241"/>
      <c r="H236" s="259"/>
      <c r="I236" s="385" t="s">
        <v>299</v>
      </c>
      <c r="J236" s="385"/>
      <c r="K236" s="370"/>
      <c r="L236" s="370">
        <v>10</v>
      </c>
      <c r="M236" s="359" t="s">
        <v>205</v>
      </c>
    </row>
    <row r="237" spans="1:13" ht="17.100000000000001" customHeight="1" x14ac:dyDescent="0.25">
      <c r="A237" s="346"/>
      <c r="B237" s="367"/>
      <c r="C237" s="235" t="s">
        <v>169</v>
      </c>
      <c r="D237" s="349"/>
      <c r="E237" s="237"/>
      <c r="F237" s="233">
        <v>2</v>
      </c>
      <c r="G237" s="232">
        <v>8</v>
      </c>
      <c r="H237" s="268"/>
      <c r="I237" s="385"/>
      <c r="J237" s="364"/>
      <c r="K237" s="366"/>
      <c r="L237" s="366"/>
      <c r="M237" s="359"/>
    </row>
    <row r="238" spans="1:13" ht="17.100000000000001" customHeight="1" x14ac:dyDescent="0.25">
      <c r="A238" s="346">
        <v>120</v>
      </c>
      <c r="B238" s="367" t="s">
        <v>27</v>
      </c>
      <c r="C238" s="293" t="s">
        <v>302</v>
      </c>
      <c r="D238" s="345">
        <v>4.2</v>
      </c>
      <c r="E238" s="255"/>
      <c r="F238" s="241"/>
      <c r="G238" s="239"/>
      <c r="H238" s="259"/>
      <c r="I238" s="399" t="s">
        <v>299</v>
      </c>
      <c r="J238" s="241"/>
      <c r="K238" s="242"/>
      <c r="L238" s="349">
        <v>4.2</v>
      </c>
      <c r="M238" s="359" t="s">
        <v>53</v>
      </c>
    </row>
    <row r="239" spans="1:13" ht="17.100000000000001" customHeight="1" x14ac:dyDescent="0.25">
      <c r="A239" s="346"/>
      <c r="B239" s="367"/>
      <c r="C239" s="235" t="s">
        <v>234</v>
      </c>
      <c r="D239" s="345"/>
      <c r="E239" s="237"/>
      <c r="F239" s="232"/>
      <c r="G239" s="232">
        <v>4.2</v>
      </c>
      <c r="H239" s="261"/>
      <c r="I239" s="399"/>
      <c r="J239" s="232"/>
      <c r="K239" s="233"/>
      <c r="L239" s="349"/>
      <c r="M239" s="359"/>
    </row>
    <row r="240" spans="1:13" ht="17.100000000000001" customHeight="1" x14ac:dyDescent="0.25">
      <c r="A240" s="413">
        <v>121</v>
      </c>
      <c r="B240" s="347" t="s">
        <v>28</v>
      </c>
      <c r="C240" s="293" t="s">
        <v>171</v>
      </c>
      <c r="D240" s="345">
        <v>5.0999999999999996</v>
      </c>
      <c r="E240" s="255"/>
      <c r="F240" s="241"/>
      <c r="G240" s="239"/>
      <c r="H240" s="259"/>
      <c r="I240" s="399" t="s">
        <v>299</v>
      </c>
      <c r="J240" s="241"/>
      <c r="K240" s="242"/>
      <c r="L240" s="349">
        <v>5.0999999999999996</v>
      </c>
      <c r="M240" s="359" t="s">
        <v>53</v>
      </c>
    </row>
    <row r="241" spans="1:13" ht="17.100000000000001" customHeight="1" x14ac:dyDescent="0.25">
      <c r="A241" s="414"/>
      <c r="B241" s="348"/>
      <c r="C241" s="235" t="s">
        <v>356</v>
      </c>
      <c r="D241" s="345"/>
      <c r="E241" s="237"/>
      <c r="F241" s="232"/>
      <c r="G241" s="233">
        <v>5.0999999999999996</v>
      </c>
      <c r="H241" s="261"/>
      <c r="I241" s="399"/>
      <c r="J241" s="232"/>
      <c r="K241" s="233"/>
      <c r="L241" s="349"/>
      <c r="M241" s="359"/>
    </row>
    <row r="242" spans="1:13" ht="62.25" customHeight="1" x14ac:dyDescent="0.2">
      <c r="A242" s="289">
        <v>122</v>
      </c>
      <c r="B242" s="263" t="s">
        <v>29</v>
      </c>
      <c r="C242" s="235" t="s">
        <v>162</v>
      </c>
      <c r="D242" s="230">
        <v>1.4</v>
      </c>
      <c r="E242" s="235"/>
      <c r="F242" s="240"/>
      <c r="G242" s="240">
        <v>1.4</v>
      </c>
      <c r="H242" s="240"/>
      <c r="I242" s="240" t="s">
        <v>299</v>
      </c>
      <c r="J242" s="232"/>
      <c r="K242" s="233"/>
      <c r="L242" s="230">
        <v>1.4</v>
      </c>
      <c r="M242" s="228" t="s">
        <v>53</v>
      </c>
    </row>
    <row r="243" spans="1:13" ht="30" customHeight="1" x14ac:dyDescent="0.25">
      <c r="A243" s="226">
        <v>123</v>
      </c>
      <c r="B243" s="250" t="s">
        <v>30</v>
      </c>
      <c r="C243" s="228" t="s">
        <v>180</v>
      </c>
      <c r="D243" s="230">
        <v>4</v>
      </c>
      <c r="E243" s="251"/>
      <c r="F243" s="253"/>
      <c r="G243" s="240">
        <v>4</v>
      </c>
      <c r="H243" s="253"/>
      <c r="I243" s="240" t="s">
        <v>299</v>
      </c>
      <c r="J243" s="240"/>
      <c r="K243" s="230"/>
      <c r="L243" s="230">
        <v>4</v>
      </c>
      <c r="M243" s="251" t="s">
        <v>53</v>
      </c>
    </row>
    <row r="244" spans="1:13" s="6" customFormat="1" ht="30" customHeight="1" x14ac:dyDescent="0.2">
      <c r="A244" s="19"/>
      <c r="B244" s="32" t="s">
        <v>238</v>
      </c>
      <c r="C244" s="18"/>
      <c r="D244" s="35">
        <f>SUM(D226:D243)</f>
        <v>70.100000000000009</v>
      </c>
      <c r="E244" s="35">
        <f t="shared" ref="E244:L244" si="11">SUM(E226:E243)</f>
        <v>0</v>
      </c>
      <c r="F244" s="35">
        <f t="shared" si="11"/>
        <v>18.399999999999999</v>
      </c>
      <c r="G244" s="35">
        <f t="shared" si="11"/>
        <v>51.7</v>
      </c>
      <c r="H244" s="35">
        <f t="shared" si="11"/>
        <v>0</v>
      </c>
      <c r="I244" s="35">
        <f t="shared" si="11"/>
        <v>0</v>
      </c>
      <c r="J244" s="35">
        <f t="shared" si="11"/>
        <v>0</v>
      </c>
      <c r="K244" s="35">
        <f t="shared" si="11"/>
        <v>0</v>
      </c>
      <c r="L244" s="35">
        <f t="shared" si="11"/>
        <v>70.100000000000009</v>
      </c>
      <c r="M244" s="18"/>
    </row>
    <row r="245" spans="1:13" ht="18.75" x14ac:dyDescent="0.2">
      <c r="A245" s="416" t="s">
        <v>54</v>
      </c>
      <c r="B245" s="417"/>
      <c r="C245" s="417"/>
      <c r="D245" s="417"/>
      <c r="E245" s="417"/>
      <c r="F245" s="417"/>
      <c r="G245" s="417"/>
      <c r="H245" s="417"/>
      <c r="I245" s="417"/>
      <c r="J245" s="417"/>
      <c r="K245" s="417"/>
      <c r="L245" s="417"/>
      <c r="M245" s="418"/>
    </row>
    <row r="246" spans="1:13" ht="17.100000000000001" customHeight="1" x14ac:dyDescent="0.25">
      <c r="A246" s="363">
        <v>124</v>
      </c>
      <c r="B246" s="347" t="s">
        <v>15</v>
      </c>
      <c r="C246" s="227" t="s">
        <v>358</v>
      </c>
      <c r="D246" s="380">
        <v>93.9</v>
      </c>
      <c r="E246" s="359">
        <v>31.9</v>
      </c>
      <c r="F246" s="234"/>
      <c r="G246" s="234"/>
      <c r="H246" s="234"/>
      <c r="I246" s="359" t="s">
        <v>286</v>
      </c>
      <c r="J246" s="359"/>
      <c r="K246" s="370"/>
      <c r="L246" s="369">
        <v>93.9</v>
      </c>
      <c r="M246" s="359" t="s">
        <v>167</v>
      </c>
    </row>
    <row r="247" spans="1:13" ht="17.100000000000001" customHeight="1" x14ac:dyDescent="0.25">
      <c r="A247" s="363"/>
      <c r="B247" s="348"/>
      <c r="C247" s="237" t="s">
        <v>359</v>
      </c>
      <c r="D247" s="380"/>
      <c r="E247" s="359"/>
      <c r="F247" s="235">
        <v>11.3</v>
      </c>
      <c r="G247" s="235">
        <v>50.7</v>
      </c>
      <c r="H247" s="235"/>
      <c r="I247" s="359"/>
      <c r="J247" s="359"/>
      <c r="K247" s="370"/>
      <c r="L247" s="369"/>
      <c r="M247" s="359"/>
    </row>
    <row r="248" spans="1:13" ht="17.100000000000001" customHeight="1" x14ac:dyDescent="0.25">
      <c r="A248" s="363">
        <v>125</v>
      </c>
      <c r="B248" s="347" t="s">
        <v>17</v>
      </c>
      <c r="C248" s="227" t="s">
        <v>179</v>
      </c>
      <c r="D248" s="380">
        <v>53.5</v>
      </c>
      <c r="E248" s="359">
        <v>10.9</v>
      </c>
      <c r="F248" s="234"/>
      <c r="G248" s="234"/>
      <c r="H248" s="234"/>
      <c r="I248" s="359" t="s">
        <v>286</v>
      </c>
      <c r="J248" s="359"/>
      <c r="K248" s="370"/>
      <c r="L248" s="369">
        <v>53.5</v>
      </c>
      <c r="M248" s="359" t="s">
        <v>167</v>
      </c>
    </row>
    <row r="249" spans="1:13" ht="17.100000000000001" customHeight="1" x14ac:dyDescent="0.25">
      <c r="A249" s="363"/>
      <c r="B249" s="348"/>
      <c r="C249" s="237" t="s">
        <v>357</v>
      </c>
      <c r="D249" s="380"/>
      <c r="E249" s="359"/>
      <c r="F249" s="235">
        <v>22.3</v>
      </c>
      <c r="G249" s="235">
        <v>20.3</v>
      </c>
      <c r="H249" s="235"/>
      <c r="I249" s="359"/>
      <c r="J249" s="359"/>
      <c r="K249" s="370"/>
      <c r="L249" s="369"/>
      <c r="M249" s="359"/>
    </row>
    <row r="250" spans="1:13" ht="17.100000000000001" customHeight="1" x14ac:dyDescent="0.25">
      <c r="A250" s="346">
        <v>126</v>
      </c>
      <c r="B250" s="367" t="s">
        <v>18</v>
      </c>
      <c r="C250" s="227" t="s">
        <v>158</v>
      </c>
      <c r="D250" s="369">
        <v>32.15</v>
      </c>
      <c r="E250" s="359"/>
      <c r="F250" s="234"/>
      <c r="G250" s="234"/>
      <c r="H250" s="234"/>
      <c r="I250" s="359" t="s">
        <v>299</v>
      </c>
      <c r="J250" s="359"/>
      <c r="K250" s="370"/>
      <c r="L250" s="370">
        <v>32.15</v>
      </c>
      <c r="M250" s="359" t="s">
        <v>167</v>
      </c>
    </row>
    <row r="251" spans="1:13" ht="17.100000000000001" customHeight="1" x14ac:dyDescent="0.25">
      <c r="A251" s="346"/>
      <c r="B251" s="367"/>
      <c r="C251" s="237" t="s">
        <v>360</v>
      </c>
      <c r="D251" s="369"/>
      <c r="E251" s="359"/>
      <c r="F251" s="235">
        <v>19.75</v>
      </c>
      <c r="G251" s="233">
        <v>12.4</v>
      </c>
      <c r="H251" s="235"/>
      <c r="I251" s="359"/>
      <c r="J251" s="359"/>
      <c r="K251" s="370"/>
      <c r="L251" s="370"/>
      <c r="M251" s="359"/>
    </row>
    <row r="252" spans="1:13" ht="17.100000000000001" customHeight="1" x14ac:dyDescent="0.25">
      <c r="A252" s="356">
        <v>127</v>
      </c>
      <c r="B252" s="415" t="s">
        <v>364</v>
      </c>
      <c r="C252" s="295" t="s">
        <v>227</v>
      </c>
      <c r="D252" s="244"/>
      <c r="E252" s="269"/>
      <c r="F252" s="234"/>
      <c r="G252" s="296"/>
      <c r="H252" s="297"/>
      <c r="I252" s="269"/>
      <c r="J252" s="269"/>
      <c r="K252" s="246"/>
      <c r="L252" s="246"/>
      <c r="M252" s="359" t="s">
        <v>167</v>
      </c>
    </row>
    <row r="253" spans="1:13" ht="33" customHeight="1" x14ac:dyDescent="0.25">
      <c r="A253" s="357"/>
      <c r="B253" s="358"/>
      <c r="C253" s="298" t="s">
        <v>348</v>
      </c>
      <c r="D253" s="299">
        <v>11</v>
      </c>
      <c r="E253" s="267"/>
      <c r="F253" s="279">
        <v>9.5</v>
      </c>
      <c r="G253" s="296">
        <v>1.5</v>
      </c>
      <c r="H253" s="279"/>
      <c r="I253" s="237" t="s">
        <v>286</v>
      </c>
      <c r="J253" s="237"/>
      <c r="K253" s="296"/>
      <c r="L253" s="233">
        <v>11</v>
      </c>
      <c r="M253" s="359"/>
    </row>
    <row r="254" spans="1:13" ht="17.100000000000001" customHeight="1" x14ac:dyDescent="0.25">
      <c r="A254" s="346">
        <v>128</v>
      </c>
      <c r="B254" s="367" t="s">
        <v>246</v>
      </c>
      <c r="C254" s="227" t="s">
        <v>168</v>
      </c>
      <c r="D254" s="349">
        <v>63.7</v>
      </c>
      <c r="E254" s="354"/>
      <c r="F254" s="234"/>
      <c r="G254" s="234"/>
      <c r="H254" s="234"/>
      <c r="I254" s="359" t="s">
        <v>299</v>
      </c>
      <c r="J254" s="359"/>
      <c r="K254" s="366"/>
      <c r="L254" s="370">
        <v>63.7</v>
      </c>
      <c r="M254" s="359" t="s">
        <v>167</v>
      </c>
    </row>
    <row r="255" spans="1:13" ht="17.100000000000001" customHeight="1" x14ac:dyDescent="0.25">
      <c r="A255" s="346"/>
      <c r="B255" s="367"/>
      <c r="C255" s="237" t="s">
        <v>361</v>
      </c>
      <c r="D255" s="349"/>
      <c r="E255" s="355"/>
      <c r="F255" s="233">
        <v>23.2</v>
      </c>
      <c r="G255" s="233">
        <v>40.5</v>
      </c>
      <c r="H255" s="235"/>
      <c r="I255" s="359"/>
      <c r="J255" s="359"/>
      <c r="K255" s="368"/>
      <c r="L255" s="370"/>
      <c r="M255" s="359"/>
    </row>
    <row r="256" spans="1:13" ht="17.100000000000001" customHeight="1" x14ac:dyDescent="0.25">
      <c r="A256" s="346">
        <v>129</v>
      </c>
      <c r="B256" s="367" t="s">
        <v>22</v>
      </c>
      <c r="C256" s="227" t="s">
        <v>20</v>
      </c>
      <c r="D256" s="380">
        <v>10.199999999999999</v>
      </c>
      <c r="E256" s="359"/>
      <c r="F256" s="234"/>
      <c r="G256" s="234"/>
      <c r="H256" s="234"/>
      <c r="I256" s="359" t="s">
        <v>299</v>
      </c>
      <c r="J256" s="359"/>
      <c r="K256" s="370"/>
      <c r="L256" s="370">
        <v>10.199999999999999</v>
      </c>
      <c r="M256" s="359" t="s">
        <v>167</v>
      </c>
    </row>
    <row r="257" spans="1:13" ht="17.100000000000001" customHeight="1" x14ac:dyDescent="0.25">
      <c r="A257" s="346"/>
      <c r="B257" s="367"/>
      <c r="C257" s="237" t="s">
        <v>319</v>
      </c>
      <c r="D257" s="380"/>
      <c r="E257" s="359"/>
      <c r="F257" s="235"/>
      <c r="G257" s="235">
        <v>10.199999999999999</v>
      </c>
      <c r="H257" s="235"/>
      <c r="I257" s="359"/>
      <c r="J257" s="359"/>
      <c r="K257" s="370"/>
      <c r="L257" s="370"/>
      <c r="M257" s="359"/>
    </row>
    <row r="258" spans="1:13" ht="17.100000000000001" customHeight="1" x14ac:dyDescent="0.25">
      <c r="A258" s="346">
        <v>130</v>
      </c>
      <c r="B258" s="367" t="s">
        <v>23</v>
      </c>
      <c r="C258" s="227" t="s">
        <v>179</v>
      </c>
      <c r="D258" s="366">
        <v>59.8</v>
      </c>
      <c r="E258" s="359"/>
      <c r="F258" s="234"/>
      <c r="G258" s="234"/>
      <c r="H258" s="234"/>
      <c r="I258" s="359" t="s">
        <v>299</v>
      </c>
      <c r="J258" s="359"/>
      <c r="K258" s="370"/>
      <c r="L258" s="370">
        <v>59.8</v>
      </c>
      <c r="M258" s="359" t="s">
        <v>167</v>
      </c>
    </row>
    <row r="259" spans="1:13" ht="17.100000000000001" customHeight="1" x14ac:dyDescent="0.25">
      <c r="A259" s="346"/>
      <c r="B259" s="367"/>
      <c r="C259" s="237" t="s">
        <v>321</v>
      </c>
      <c r="D259" s="368"/>
      <c r="E259" s="354"/>
      <c r="F259" s="233">
        <v>30.2</v>
      </c>
      <c r="G259" s="233">
        <v>29.6</v>
      </c>
      <c r="H259" s="235"/>
      <c r="I259" s="359"/>
      <c r="J259" s="354"/>
      <c r="K259" s="366"/>
      <c r="L259" s="366"/>
      <c r="M259" s="359"/>
    </row>
    <row r="260" spans="1:13" ht="17.100000000000001" customHeight="1" x14ac:dyDescent="0.25">
      <c r="A260" s="346">
        <v>131</v>
      </c>
      <c r="B260" s="367" t="s">
        <v>24</v>
      </c>
      <c r="C260" s="227" t="s">
        <v>170</v>
      </c>
      <c r="D260" s="409">
        <v>12.4</v>
      </c>
      <c r="E260" s="269"/>
      <c r="F260" s="241"/>
      <c r="G260" s="239"/>
      <c r="H260" s="234"/>
      <c r="I260" s="407" t="s">
        <v>320</v>
      </c>
      <c r="J260" s="255"/>
      <c r="K260" s="246"/>
      <c r="L260" s="366">
        <v>12.4</v>
      </c>
      <c r="M260" s="408" t="s">
        <v>167</v>
      </c>
    </row>
    <row r="261" spans="1:13" ht="17.100000000000001" customHeight="1" x14ac:dyDescent="0.25">
      <c r="A261" s="346"/>
      <c r="B261" s="367"/>
      <c r="C261" s="237" t="s">
        <v>128</v>
      </c>
      <c r="D261" s="409"/>
      <c r="E261" s="270"/>
      <c r="F261" s="261"/>
      <c r="G261" s="233"/>
      <c r="H261" s="235">
        <v>12.4</v>
      </c>
      <c r="I261" s="407"/>
      <c r="J261" s="237"/>
      <c r="K261" s="248"/>
      <c r="L261" s="368"/>
      <c r="M261" s="408"/>
    </row>
    <row r="262" spans="1:13" ht="17.100000000000001" customHeight="1" x14ac:dyDescent="0.25">
      <c r="A262" s="346">
        <v>132</v>
      </c>
      <c r="B262" s="367" t="s">
        <v>27</v>
      </c>
      <c r="C262" s="227" t="s">
        <v>163</v>
      </c>
      <c r="D262" s="345">
        <v>31.2</v>
      </c>
      <c r="E262" s="255"/>
      <c r="F262" s="234"/>
      <c r="G262" s="234"/>
      <c r="H262" s="234"/>
      <c r="I262" s="376" t="s">
        <v>299</v>
      </c>
      <c r="J262" s="255"/>
      <c r="K262" s="242"/>
      <c r="L262" s="349">
        <v>31.2</v>
      </c>
      <c r="M262" s="359" t="s">
        <v>167</v>
      </c>
    </row>
    <row r="263" spans="1:13" ht="17.100000000000001" customHeight="1" x14ac:dyDescent="0.25">
      <c r="A263" s="346"/>
      <c r="B263" s="367"/>
      <c r="C263" s="237"/>
      <c r="D263" s="345"/>
      <c r="E263" s="237"/>
      <c r="F263" s="235"/>
      <c r="G263" s="235">
        <v>31.2</v>
      </c>
      <c r="H263" s="233"/>
      <c r="I263" s="376"/>
      <c r="J263" s="237"/>
      <c r="K263" s="233"/>
      <c r="L263" s="349"/>
      <c r="M263" s="359"/>
    </row>
    <row r="264" spans="1:13" ht="17.100000000000001" customHeight="1" x14ac:dyDescent="0.25">
      <c r="A264" s="413">
        <v>133</v>
      </c>
      <c r="B264" s="347" t="s">
        <v>245</v>
      </c>
      <c r="C264" s="227" t="s">
        <v>362</v>
      </c>
      <c r="D264" s="366">
        <v>34.4</v>
      </c>
      <c r="E264" s="255"/>
      <c r="F264" s="234"/>
      <c r="G264" s="234"/>
      <c r="H264" s="234"/>
      <c r="I264" s="376" t="s">
        <v>299</v>
      </c>
      <c r="J264" s="255"/>
      <c r="K264" s="242"/>
      <c r="L264" s="366">
        <v>34.4</v>
      </c>
      <c r="M264" s="359" t="s">
        <v>167</v>
      </c>
    </row>
    <row r="265" spans="1:13" ht="17.100000000000001" customHeight="1" x14ac:dyDescent="0.25">
      <c r="A265" s="414"/>
      <c r="B265" s="348"/>
      <c r="C265" s="237" t="s">
        <v>363</v>
      </c>
      <c r="D265" s="368"/>
      <c r="E265" s="237"/>
      <c r="F265" s="235"/>
      <c r="G265" s="300">
        <v>18.899999999999999</v>
      </c>
      <c r="H265" s="233">
        <v>15.5</v>
      </c>
      <c r="I265" s="376"/>
      <c r="J265" s="237"/>
      <c r="K265" s="233"/>
      <c r="L265" s="368"/>
      <c r="M265" s="359"/>
    </row>
    <row r="266" spans="1:13" ht="30" customHeight="1" x14ac:dyDescent="0.25">
      <c r="A266" s="226">
        <v>134</v>
      </c>
      <c r="B266" s="250" t="s">
        <v>30</v>
      </c>
      <c r="C266" s="228" t="s">
        <v>164</v>
      </c>
      <c r="D266" s="240">
        <v>22</v>
      </c>
      <c r="E266" s="228"/>
      <c r="F266" s="240"/>
      <c r="G266" s="240">
        <v>22</v>
      </c>
      <c r="H266" s="240"/>
      <c r="I266" s="228" t="s">
        <v>299</v>
      </c>
      <c r="J266" s="228"/>
      <c r="K266" s="230"/>
      <c r="L266" s="240">
        <v>22</v>
      </c>
      <c r="M266" s="251" t="s">
        <v>167</v>
      </c>
    </row>
    <row r="267" spans="1:13" s="6" customFormat="1" ht="30" customHeight="1" x14ac:dyDescent="0.2">
      <c r="A267" s="11"/>
      <c r="B267" s="32" t="s">
        <v>55</v>
      </c>
      <c r="C267" s="18"/>
      <c r="D267" s="35">
        <f t="shared" ref="D267:L267" si="12">SUM(D246:D266)</f>
        <v>424.24999999999994</v>
      </c>
      <c r="E267" s="35">
        <f t="shared" si="12"/>
        <v>42.8</v>
      </c>
      <c r="F267" s="35">
        <f t="shared" si="12"/>
        <v>116.25</v>
      </c>
      <c r="G267" s="35">
        <f t="shared" si="12"/>
        <v>237.29999999999998</v>
      </c>
      <c r="H267" s="35">
        <f t="shared" si="12"/>
        <v>27.9</v>
      </c>
      <c r="I267" s="35">
        <f t="shared" si="12"/>
        <v>0</v>
      </c>
      <c r="J267" s="35">
        <f t="shared" si="12"/>
        <v>0</v>
      </c>
      <c r="K267" s="39">
        <f t="shared" si="12"/>
        <v>0</v>
      </c>
      <c r="L267" s="35">
        <f t="shared" si="12"/>
        <v>424.24999999999994</v>
      </c>
      <c r="M267" s="18"/>
    </row>
    <row r="268" spans="1:13" ht="18.75" x14ac:dyDescent="0.2">
      <c r="A268" s="458" t="s">
        <v>56</v>
      </c>
      <c r="B268" s="459"/>
      <c r="C268" s="459"/>
      <c r="D268" s="459"/>
      <c r="E268" s="459"/>
      <c r="F268" s="459"/>
      <c r="G268" s="459"/>
      <c r="H268" s="459"/>
      <c r="I268" s="459"/>
      <c r="J268" s="459"/>
      <c r="K268" s="459"/>
      <c r="L268" s="459"/>
      <c r="M268" s="460"/>
    </row>
    <row r="269" spans="1:13" s="23" customFormat="1" ht="45" customHeight="1" x14ac:dyDescent="0.2">
      <c r="A269" s="211">
        <v>135</v>
      </c>
      <c r="B269" s="301" t="s">
        <v>608</v>
      </c>
      <c r="C269" s="228" t="s">
        <v>221</v>
      </c>
      <c r="D269" s="302">
        <v>1</v>
      </c>
      <c r="E269" s="240"/>
      <c r="F269" s="302"/>
      <c r="G269" s="240">
        <v>1</v>
      </c>
      <c r="H269" s="240"/>
      <c r="I269" s="303" t="s">
        <v>286</v>
      </c>
      <c r="J269" s="240"/>
      <c r="K269" s="240"/>
      <c r="L269" s="240">
        <v>1</v>
      </c>
      <c r="M269" s="304" t="s">
        <v>56</v>
      </c>
    </row>
    <row r="270" spans="1:13" s="23" customFormat="1" ht="45" customHeight="1" x14ac:dyDescent="0.25">
      <c r="A270" s="305">
        <v>136</v>
      </c>
      <c r="B270" s="301" t="s">
        <v>609</v>
      </c>
      <c r="C270" s="306"/>
      <c r="D270" s="302">
        <v>0.5</v>
      </c>
      <c r="E270" s="240"/>
      <c r="F270" s="302"/>
      <c r="G270" s="240">
        <v>0.5</v>
      </c>
      <c r="H270" s="240"/>
      <c r="I270" s="303" t="s">
        <v>286</v>
      </c>
      <c r="J270" s="240"/>
      <c r="K270" s="240"/>
      <c r="L270" s="240">
        <v>0.5</v>
      </c>
      <c r="M270" s="304" t="s">
        <v>56</v>
      </c>
    </row>
    <row r="271" spans="1:13" s="23" customFormat="1" ht="60.75" customHeight="1" x14ac:dyDescent="0.2">
      <c r="A271" s="305">
        <v>137</v>
      </c>
      <c r="B271" s="301" t="s">
        <v>198</v>
      </c>
      <c r="C271" s="305"/>
      <c r="D271" s="302">
        <v>9.8000000000000007</v>
      </c>
      <c r="E271" s="240"/>
      <c r="F271" s="302">
        <v>2.2000000000000002</v>
      </c>
      <c r="G271" s="240">
        <v>4</v>
      </c>
      <c r="H271" s="240">
        <v>3.6</v>
      </c>
      <c r="I271" s="303" t="s">
        <v>367</v>
      </c>
      <c r="J271" s="240"/>
      <c r="K271" s="240"/>
      <c r="L271" s="240">
        <v>9.8000000000000007</v>
      </c>
      <c r="M271" s="304" t="s">
        <v>56</v>
      </c>
    </row>
    <row r="272" spans="1:13" s="23" customFormat="1" ht="55.5" customHeight="1" x14ac:dyDescent="0.2">
      <c r="A272" s="305">
        <v>138</v>
      </c>
      <c r="B272" s="301" t="s">
        <v>269</v>
      </c>
      <c r="C272" s="305" t="s">
        <v>222</v>
      </c>
      <c r="D272" s="302">
        <v>12</v>
      </c>
      <c r="E272" s="240"/>
      <c r="F272" s="302"/>
      <c r="G272" s="240">
        <v>12</v>
      </c>
      <c r="H272" s="240"/>
      <c r="I272" s="303" t="s">
        <v>286</v>
      </c>
      <c r="J272" s="240"/>
      <c r="K272" s="240"/>
      <c r="L272" s="240">
        <v>12</v>
      </c>
      <c r="M272" s="304" t="s">
        <v>56</v>
      </c>
    </row>
    <row r="273" spans="1:13" ht="15.75" x14ac:dyDescent="0.2">
      <c r="A273" s="13"/>
      <c r="B273" s="17" t="s">
        <v>189</v>
      </c>
      <c r="C273" s="18"/>
      <c r="D273" s="36">
        <f>SUM(D269:D272)</f>
        <v>23.3</v>
      </c>
      <c r="E273" s="36">
        <f t="shared" ref="E273:L273" si="13">SUM(E269:E272)</f>
        <v>0</v>
      </c>
      <c r="F273" s="36">
        <f t="shared" si="13"/>
        <v>2.2000000000000002</v>
      </c>
      <c r="G273" s="36">
        <f t="shared" si="13"/>
        <v>17.5</v>
      </c>
      <c r="H273" s="36">
        <f t="shared" si="13"/>
        <v>3.6</v>
      </c>
      <c r="I273" s="36">
        <f t="shared" si="13"/>
        <v>0</v>
      </c>
      <c r="J273" s="36">
        <f t="shared" si="13"/>
        <v>0</v>
      </c>
      <c r="K273" s="36">
        <f t="shared" si="13"/>
        <v>0</v>
      </c>
      <c r="L273" s="36">
        <f t="shared" si="13"/>
        <v>23.3</v>
      </c>
      <c r="M273" s="24"/>
    </row>
    <row r="274" spans="1:13" ht="18.75" x14ac:dyDescent="0.2">
      <c r="A274" s="373" t="s">
        <v>57</v>
      </c>
      <c r="B274" s="374"/>
      <c r="C274" s="374"/>
      <c r="D274" s="374"/>
      <c r="E274" s="374"/>
      <c r="F274" s="374"/>
      <c r="G274" s="374"/>
      <c r="H274" s="374"/>
      <c r="I274" s="374"/>
      <c r="J274" s="374"/>
      <c r="K274" s="374"/>
      <c r="L274" s="374"/>
      <c r="M274" s="375"/>
    </row>
    <row r="275" spans="1:13" ht="63" customHeight="1" x14ac:dyDescent="0.2">
      <c r="A275" s="228">
        <v>139</v>
      </c>
      <c r="B275" s="250" t="s">
        <v>368</v>
      </c>
      <c r="C275" s="228" t="s">
        <v>82</v>
      </c>
      <c r="D275" s="240">
        <v>150</v>
      </c>
      <c r="E275" s="240"/>
      <c r="F275" s="240">
        <v>30</v>
      </c>
      <c r="G275" s="240">
        <v>70</v>
      </c>
      <c r="H275" s="240">
        <v>50</v>
      </c>
      <c r="I275" s="307" t="s">
        <v>369</v>
      </c>
      <c r="J275" s="240"/>
      <c r="K275" s="240"/>
      <c r="L275" s="240">
        <f t="shared" ref="L275:L283" si="14">D275</f>
        <v>150</v>
      </c>
      <c r="M275" s="228" t="s">
        <v>270</v>
      </c>
    </row>
    <row r="276" spans="1:13" ht="63.75" customHeight="1" x14ac:dyDescent="0.2">
      <c r="A276" s="228">
        <v>140</v>
      </c>
      <c r="B276" s="250" t="s">
        <v>370</v>
      </c>
      <c r="C276" s="228" t="s">
        <v>82</v>
      </c>
      <c r="D276" s="240">
        <v>120</v>
      </c>
      <c r="E276" s="240"/>
      <c r="F276" s="240">
        <v>30</v>
      </c>
      <c r="G276" s="240">
        <v>50</v>
      </c>
      <c r="H276" s="240">
        <v>40</v>
      </c>
      <c r="I276" s="307" t="s">
        <v>369</v>
      </c>
      <c r="J276" s="240"/>
      <c r="K276" s="240"/>
      <c r="L276" s="240">
        <f t="shared" si="14"/>
        <v>120</v>
      </c>
      <c r="M276" s="228" t="s">
        <v>270</v>
      </c>
    </row>
    <row r="277" spans="1:13" ht="81" customHeight="1" x14ac:dyDescent="0.2">
      <c r="A277" s="228">
        <v>141</v>
      </c>
      <c r="B277" s="280" t="s">
        <v>59</v>
      </c>
      <c r="C277" s="228" t="s">
        <v>371</v>
      </c>
      <c r="D277" s="240">
        <v>4</v>
      </c>
      <c r="E277" s="240"/>
      <c r="F277" s="240"/>
      <c r="G277" s="240">
        <v>4</v>
      </c>
      <c r="H277" s="240"/>
      <c r="I277" s="308" t="s">
        <v>372</v>
      </c>
      <c r="J277" s="240"/>
      <c r="K277" s="240"/>
      <c r="L277" s="240">
        <f t="shared" si="14"/>
        <v>4</v>
      </c>
      <c r="M277" s="228" t="s">
        <v>270</v>
      </c>
    </row>
    <row r="278" spans="1:13" ht="57.75" customHeight="1" x14ac:dyDescent="0.2">
      <c r="A278" s="228">
        <v>142</v>
      </c>
      <c r="B278" s="250" t="s">
        <v>373</v>
      </c>
      <c r="C278" s="228" t="s">
        <v>169</v>
      </c>
      <c r="D278" s="240">
        <v>0.7</v>
      </c>
      <c r="E278" s="240"/>
      <c r="F278" s="240"/>
      <c r="G278" s="240"/>
      <c r="H278" s="240">
        <v>0.7</v>
      </c>
      <c r="I278" s="308" t="s">
        <v>369</v>
      </c>
      <c r="J278" s="240"/>
      <c r="K278" s="240"/>
      <c r="L278" s="240">
        <f t="shared" si="14"/>
        <v>0.7</v>
      </c>
      <c r="M278" s="228" t="s">
        <v>270</v>
      </c>
    </row>
    <row r="279" spans="1:13" ht="57.75" customHeight="1" x14ac:dyDescent="0.2">
      <c r="A279" s="228">
        <v>143</v>
      </c>
      <c r="B279" s="280" t="s">
        <v>380</v>
      </c>
      <c r="C279" s="228" t="s">
        <v>84</v>
      </c>
      <c r="D279" s="240">
        <v>6</v>
      </c>
      <c r="E279" s="240"/>
      <c r="F279" s="240">
        <v>3</v>
      </c>
      <c r="G279" s="240">
        <v>3</v>
      </c>
      <c r="H279" s="240"/>
      <c r="I279" s="308" t="s">
        <v>374</v>
      </c>
      <c r="J279" s="240"/>
      <c r="K279" s="240"/>
      <c r="L279" s="240">
        <f t="shared" si="14"/>
        <v>6</v>
      </c>
      <c r="M279" s="228" t="s">
        <v>270</v>
      </c>
    </row>
    <row r="280" spans="1:13" ht="57.75" customHeight="1" x14ac:dyDescent="0.2">
      <c r="A280" s="228">
        <v>144</v>
      </c>
      <c r="B280" s="280" t="s">
        <v>375</v>
      </c>
      <c r="C280" s="228" t="s">
        <v>184</v>
      </c>
      <c r="D280" s="240">
        <v>1.5</v>
      </c>
      <c r="E280" s="240"/>
      <c r="F280" s="240"/>
      <c r="G280" s="240"/>
      <c r="H280" s="240">
        <v>1.5</v>
      </c>
      <c r="I280" s="308" t="s">
        <v>369</v>
      </c>
      <c r="J280" s="240"/>
      <c r="K280" s="240"/>
      <c r="L280" s="240">
        <f t="shared" si="14"/>
        <v>1.5</v>
      </c>
      <c r="M280" s="228" t="s">
        <v>270</v>
      </c>
    </row>
    <row r="281" spans="1:13" ht="57.75" customHeight="1" x14ac:dyDescent="0.2">
      <c r="A281" s="228">
        <v>145</v>
      </c>
      <c r="B281" s="250" t="s">
        <v>376</v>
      </c>
      <c r="C281" s="228" t="s">
        <v>377</v>
      </c>
      <c r="D281" s="240">
        <v>20</v>
      </c>
      <c r="E281" s="240"/>
      <c r="F281" s="240"/>
      <c r="G281" s="240">
        <v>10</v>
      </c>
      <c r="H281" s="240">
        <v>10</v>
      </c>
      <c r="I281" s="308" t="s">
        <v>378</v>
      </c>
      <c r="J281" s="240"/>
      <c r="K281" s="240"/>
      <c r="L281" s="240">
        <f t="shared" si="14"/>
        <v>20</v>
      </c>
      <c r="M281" s="228" t="s">
        <v>270</v>
      </c>
    </row>
    <row r="282" spans="1:13" ht="57.75" customHeight="1" x14ac:dyDescent="0.2">
      <c r="A282" s="228">
        <v>146</v>
      </c>
      <c r="B282" s="250" t="s">
        <v>271</v>
      </c>
      <c r="C282" s="228" t="s">
        <v>379</v>
      </c>
      <c r="D282" s="240">
        <v>50</v>
      </c>
      <c r="E282" s="240"/>
      <c r="F282" s="240">
        <v>20</v>
      </c>
      <c r="G282" s="240">
        <v>30</v>
      </c>
      <c r="H282" s="240"/>
      <c r="I282" s="308" t="s">
        <v>374</v>
      </c>
      <c r="J282" s="240"/>
      <c r="K282" s="240"/>
      <c r="L282" s="240">
        <f t="shared" si="14"/>
        <v>50</v>
      </c>
      <c r="M282" s="228" t="s">
        <v>270</v>
      </c>
    </row>
    <row r="283" spans="1:13" ht="48.75" customHeight="1" x14ac:dyDescent="0.2">
      <c r="A283" s="228">
        <v>147</v>
      </c>
      <c r="B283" s="250" t="s">
        <v>381</v>
      </c>
      <c r="C283" s="228" t="s">
        <v>77</v>
      </c>
      <c r="D283" s="240">
        <v>3.5</v>
      </c>
      <c r="E283" s="240"/>
      <c r="F283" s="240"/>
      <c r="G283" s="240">
        <v>3.5</v>
      </c>
      <c r="H283" s="240"/>
      <c r="I283" s="308" t="s">
        <v>286</v>
      </c>
      <c r="J283" s="240"/>
      <c r="K283" s="240"/>
      <c r="L283" s="240">
        <f t="shared" si="14"/>
        <v>3.5</v>
      </c>
      <c r="M283" s="228" t="s">
        <v>270</v>
      </c>
    </row>
    <row r="284" spans="1:13" ht="36" customHeight="1" x14ac:dyDescent="0.2">
      <c r="A284" s="13"/>
      <c r="B284" s="17" t="s">
        <v>190</v>
      </c>
      <c r="C284" s="18"/>
      <c r="D284" s="36">
        <f>SUM(D275:D283)</f>
        <v>355.7</v>
      </c>
      <c r="E284" s="36">
        <f>SUM(E275:E282)</f>
        <v>0</v>
      </c>
      <c r="F284" s="36">
        <f>SUM(F275:F282)</f>
        <v>83</v>
      </c>
      <c r="G284" s="36">
        <f>SUM(G275:G283)</f>
        <v>170.5</v>
      </c>
      <c r="H284" s="36">
        <f>SUM(H275:H282)</f>
        <v>102.2</v>
      </c>
      <c r="I284" s="36">
        <f>SUM(I275:I283)</f>
        <v>0</v>
      </c>
      <c r="J284" s="36">
        <f>SUM(J275:J282)</f>
        <v>0</v>
      </c>
      <c r="K284" s="36">
        <f>SUM(K275:K282)</f>
        <v>0</v>
      </c>
      <c r="L284" s="36">
        <f>SUM(L275:L283)</f>
        <v>355.7</v>
      </c>
      <c r="M284" s="24"/>
    </row>
    <row r="285" spans="1:13" ht="18.75" x14ac:dyDescent="0.2">
      <c r="A285" s="373" t="s">
        <v>62</v>
      </c>
      <c r="B285" s="374"/>
      <c r="C285" s="374"/>
      <c r="D285" s="374"/>
      <c r="E285" s="374"/>
      <c r="F285" s="374"/>
      <c r="G285" s="374"/>
      <c r="H285" s="374"/>
      <c r="I285" s="374"/>
      <c r="J285" s="374"/>
      <c r="K285" s="374"/>
      <c r="L285" s="374"/>
      <c r="M285" s="375"/>
    </row>
    <row r="286" spans="1:13" ht="30.75" customHeight="1" x14ac:dyDescent="0.2">
      <c r="A286" s="356">
        <v>148</v>
      </c>
      <c r="B286" s="280" t="s">
        <v>63</v>
      </c>
      <c r="C286" s="309"/>
      <c r="D286" s="63"/>
      <c r="E286" s="241"/>
      <c r="F286" s="241"/>
      <c r="G286" s="241"/>
      <c r="H286" s="241"/>
      <c r="I286" s="386" t="s">
        <v>390</v>
      </c>
      <c r="J286" s="241"/>
      <c r="K286" s="241"/>
      <c r="L286" s="68"/>
      <c r="M286" s="356" t="s">
        <v>64</v>
      </c>
    </row>
    <row r="287" spans="1:13" ht="18" customHeight="1" x14ac:dyDescent="0.2">
      <c r="A287" s="378"/>
      <c r="B287" s="310" t="s">
        <v>382</v>
      </c>
      <c r="C287" s="60" t="s">
        <v>65</v>
      </c>
      <c r="D287" s="64">
        <v>832.5</v>
      </c>
      <c r="E287" s="300"/>
      <c r="F287" s="300"/>
      <c r="G287" s="311"/>
      <c r="H287" s="300">
        <v>832.5</v>
      </c>
      <c r="I287" s="387"/>
      <c r="J287" s="300"/>
      <c r="K287" s="300"/>
      <c r="L287" s="69">
        <v>832.5</v>
      </c>
      <c r="M287" s="378"/>
    </row>
    <row r="288" spans="1:13" ht="18" customHeight="1" x14ac:dyDescent="0.2">
      <c r="A288" s="378"/>
      <c r="B288" s="59" t="s">
        <v>66</v>
      </c>
      <c r="C288" s="61" t="s">
        <v>388</v>
      </c>
      <c r="D288" s="64">
        <v>4250</v>
      </c>
      <c r="E288" s="300"/>
      <c r="F288" s="300"/>
      <c r="G288" s="311">
        <v>1000</v>
      </c>
      <c r="H288" s="300">
        <v>3250</v>
      </c>
      <c r="I288" s="388"/>
      <c r="J288" s="300"/>
      <c r="K288" s="300"/>
      <c r="L288" s="69">
        <v>4250</v>
      </c>
      <c r="M288" s="378"/>
    </row>
    <row r="289" spans="1:13" ht="16.5" customHeight="1" x14ac:dyDescent="0.2">
      <c r="A289" s="379"/>
      <c r="B289" s="281" t="s">
        <v>383</v>
      </c>
      <c r="C289" s="62">
        <v>0</v>
      </c>
      <c r="D289" s="65">
        <v>0</v>
      </c>
      <c r="E289" s="232"/>
      <c r="F289" s="232"/>
      <c r="G289" s="312"/>
      <c r="H289" s="232"/>
      <c r="I289" s="389"/>
      <c r="J289" s="232"/>
      <c r="K289" s="232"/>
      <c r="L289" s="70">
        <v>0</v>
      </c>
      <c r="M289" s="379"/>
    </row>
    <row r="290" spans="1:13" ht="35.1" customHeight="1" x14ac:dyDescent="0.2">
      <c r="A290" s="356">
        <v>149</v>
      </c>
      <c r="B290" s="280" t="s">
        <v>384</v>
      </c>
      <c r="C290" s="309"/>
      <c r="D290" s="63"/>
      <c r="E290" s="241"/>
      <c r="F290" s="241"/>
      <c r="G290" s="241"/>
      <c r="H290" s="241"/>
      <c r="I290" s="386" t="s">
        <v>391</v>
      </c>
      <c r="J290" s="241"/>
      <c r="K290" s="241"/>
      <c r="L290" s="63"/>
      <c r="M290" s="356" t="s">
        <v>64</v>
      </c>
    </row>
    <row r="291" spans="1:13" ht="18.75" customHeight="1" x14ac:dyDescent="0.2">
      <c r="A291" s="378"/>
      <c r="B291" s="310" t="s">
        <v>67</v>
      </c>
      <c r="C291" s="60" t="s">
        <v>68</v>
      </c>
      <c r="D291" s="66">
        <v>130</v>
      </c>
      <c r="E291" s="300"/>
      <c r="F291" s="300"/>
      <c r="G291" s="66">
        <v>130</v>
      </c>
      <c r="H291" s="311"/>
      <c r="I291" s="387"/>
      <c r="J291" s="300"/>
      <c r="K291" s="300" t="s">
        <v>58</v>
      </c>
      <c r="L291" s="66">
        <v>130</v>
      </c>
      <c r="M291" s="378"/>
    </row>
    <row r="292" spans="1:13" ht="16.5" customHeight="1" x14ac:dyDescent="0.2">
      <c r="A292" s="378"/>
      <c r="B292" s="310" t="s">
        <v>69</v>
      </c>
      <c r="C292" s="60" t="s">
        <v>68</v>
      </c>
      <c r="D292" s="66">
        <v>130</v>
      </c>
      <c r="E292" s="300"/>
      <c r="F292" s="300"/>
      <c r="G292" s="66">
        <v>130</v>
      </c>
      <c r="H292" s="311"/>
      <c r="I292" s="387"/>
      <c r="J292" s="300"/>
      <c r="K292" s="300" t="s">
        <v>58</v>
      </c>
      <c r="L292" s="66">
        <v>130</v>
      </c>
      <c r="M292" s="378"/>
    </row>
    <row r="293" spans="1:13" ht="16.5" customHeight="1" x14ac:dyDescent="0.2">
      <c r="A293" s="379"/>
      <c r="B293" s="281" t="s">
        <v>70</v>
      </c>
      <c r="C293" s="62" t="s">
        <v>71</v>
      </c>
      <c r="D293" s="67">
        <v>61.88</v>
      </c>
      <c r="E293" s="232"/>
      <c r="F293" s="232"/>
      <c r="G293" s="67">
        <v>61.88</v>
      </c>
      <c r="H293" s="312"/>
      <c r="I293" s="389"/>
      <c r="J293" s="232"/>
      <c r="K293" s="232" t="s">
        <v>58</v>
      </c>
      <c r="L293" s="67">
        <v>61.88</v>
      </c>
      <c r="M293" s="379"/>
    </row>
    <row r="294" spans="1:13" ht="21.75" customHeight="1" x14ac:dyDescent="0.2">
      <c r="A294" s="356">
        <v>150</v>
      </c>
      <c r="B294" s="280" t="s">
        <v>72</v>
      </c>
      <c r="C294" s="309" t="s">
        <v>389</v>
      </c>
      <c r="D294" s="410">
        <v>690</v>
      </c>
      <c r="E294" s="364"/>
      <c r="F294" s="364"/>
      <c r="G294" s="364">
        <v>690</v>
      </c>
      <c r="H294" s="364"/>
      <c r="I294" s="386" t="s">
        <v>391</v>
      </c>
      <c r="J294" s="364"/>
      <c r="K294" s="290"/>
      <c r="L294" s="410">
        <v>690</v>
      </c>
      <c r="M294" s="356" t="s">
        <v>64</v>
      </c>
    </row>
    <row r="295" spans="1:13" ht="17.100000000000001" customHeight="1" x14ac:dyDescent="0.2">
      <c r="A295" s="378"/>
      <c r="B295" s="310" t="s">
        <v>73</v>
      </c>
      <c r="C295" s="60" t="s">
        <v>74</v>
      </c>
      <c r="D295" s="411"/>
      <c r="E295" s="393"/>
      <c r="F295" s="393"/>
      <c r="G295" s="393"/>
      <c r="H295" s="393"/>
      <c r="I295" s="387"/>
      <c r="J295" s="393"/>
      <c r="K295" s="313"/>
      <c r="L295" s="411"/>
      <c r="M295" s="378"/>
    </row>
    <row r="296" spans="1:13" ht="17.100000000000001" customHeight="1" x14ac:dyDescent="0.2">
      <c r="A296" s="378"/>
      <c r="B296" s="310" t="s">
        <v>385</v>
      </c>
      <c r="C296" s="60" t="s">
        <v>77</v>
      </c>
      <c r="D296" s="411"/>
      <c r="E296" s="393"/>
      <c r="F296" s="393"/>
      <c r="G296" s="393"/>
      <c r="H296" s="393"/>
      <c r="I296" s="387"/>
      <c r="J296" s="393"/>
      <c r="K296" s="313"/>
      <c r="L296" s="411"/>
      <c r="M296" s="378"/>
    </row>
    <row r="297" spans="1:13" ht="17.100000000000001" customHeight="1" x14ac:dyDescent="0.2">
      <c r="A297" s="378"/>
      <c r="B297" s="310" t="s">
        <v>75</v>
      </c>
      <c r="C297" s="60" t="s">
        <v>148</v>
      </c>
      <c r="D297" s="411"/>
      <c r="E297" s="393"/>
      <c r="F297" s="393"/>
      <c r="G297" s="393"/>
      <c r="H297" s="393"/>
      <c r="I297" s="387"/>
      <c r="J297" s="393"/>
      <c r="K297" s="313"/>
      <c r="L297" s="411"/>
      <c r="M297" s="378"/>
    </row>
    <row r="298" spans="1:13" ht="17.100000000000001" customHeight="1" x14ac:dyDescent="0.2">
      <c r="A298" s="378"/>
      <c r="B298" s="310" t="s">
        <v>76</v>
      </c>
      <c r="C298" s="60" t="s">
        <v>84</v>
      </c>
      <c r="D298" s="411"/>
      <c r="E298" s="393"/>
      <c r="F298" s="393"/>
      <c r="G298" s="393"/>
      <c r="H298" s="393"/>
      <c r="I298" s="387"/>
      <c r="J298" s="393"/>
      <c r="K298" s="313"/>
      <c r="L298" s="411"/>
      <c r="M298" s="378"/>
    </row>
    <row r="299" spans="1:13" ht="17.100000000000001" customHeight="1" x14ac:dyDescent="0.2">
      <c r="A299" s="378"/>
      <c r="B299" s="310" t="s">
        <v>78</v>
      </c>
      <c r="C299" s="60" t="s">
        <v>77</v>
      </c>
      <c r="D299" s="411"/>
      <c r="E299" s="393"/>
      <c r="F299" s="393"/>
      <c r="G299" s="393"/>
      <c r="H299" s="393"/>
      <c r="I299" s="387"/>
      <c r="J299" s="393"/>
      <c r="K299" s="313"/>
      <c r="L299" s="411"/>
      <c r="M299" s="378"/>
    </row>
    <row r="300" spans="1:13" ht="17.100000000000001" customHeight="1" x14ac:dyDescent="0.2">
      <c r="A300" s="378"/>
      <c r="B300" s="310" t="s">
        <v>79</v>
      </c>
      <c r="C300" s="60" t="s">
        <v>77</v>
      </c>
      <c r="D300" s="411"/>
      <c r="E300" s="393"/>
      <c r="F300" s="393"/>
      <c r="G300" s="393"/>
      <c r="H300" s="393"/>
      <c r="I300" s="387"/>
      <c r="J300" s="393"/>
      <c r="K300" s="313"/>
      <c r="L300" s="411"/>
      <c r="M300" s="378"/>
    </row>
    <row r="301" spans="1:13" ht="17.100000000000001" customHeight="1" x14ac:dyDescent="0.2">
      <c r="A301" s="378"/>
      <c r="B301" s="310" t="s">
        <v>386</v>
      </c>
      <c r="C301" s="60" t="s">
        <v>77</v>
      </c>
      <c r="D301" s="411"/>
      <c r="E301" s="393"/>
      <c r="F301" s="393"/>
      <c r="G301" s="393"/>
      <c r="H301" s="393"/>
      <c r="I301" s="387"/>
      <c r="J301" s="393"/>
      <c r="K301" s="313"/>
      <c r="L301" s="411"/>
      <c r="M301" s="378"/>
    </row>
    <row r="302" spans="1:13" ht="17.100000000000001" customHeight="1" x14ac:dyDescent="0.2">
      <c r="A302" s="378"/>
      <c r="B302" s="310" t="s">
        <v>80</v>
      </c>
      <c r="C302" s="60" t="s">
        <v>77</v>
      </c>
      <c r="D302" s="411"/>
      <c r="E302" s="393"/>
      <c r="F302" s="393"/>
      <c r="G302" s="393"/>
      <c r="H302" s="393"/>
      <c r="I302" s="387"/>
      <c r="J302" s="393"/>
      <c r="K302" s="313"/>
      <c r="L302" s="411"/>
      <c r="M302" s="378"/>
    </row>
    <row r="303" spans="1:13" ht="17.100000000000001" customHeight="1" x14ac:dyDescent="0.2">
      <c r="A303" s="378"/>
      <c r="B303" s="310" t="s">
        <v>81</v>
      </c>
      <c r="C303" s="60" t="s">
        <v>82</v>
      </c>
      <c r="D303" s="411"/>
      <c r="E303" s="393"/>
      <c r="F303" s="393"/>
      <c r="G303" s="393"/>
      <c r="H303" s="393"/>
      <c r="I303" s="387"/>
      <c r="J303" s="393"/>
      <c r="K303" s="313"/>
      <c r="L303" s="411"/>
      <c r="M303" s="378"/>
    </row>
    <row r="304" spans="1:13" ht="17.100000000000001" customHeight="1" x14ac:dyDescent="0.2">
      <c r="A304" s="378"/>
      <c r="B304" s="310" t="s">
        <v>83</v>
      </c>
      <c r="C304" s="60" t="s">
        <v>84</v>
      </c>
      <c r="D304" s="411"/>
      <c r="E304" s="393"/>
      <c r="F304" s="393"/>
      <c r="G304" s="393"/>
      <c r="H304" s="393"/>
      <c r="I304" s="387"/>
      <c r="J304" s="393"/>
      <c r="K304" s="313"/>
      <c r="L304" s="411"/>
      <c r="M304" s="378"/>
    </row>
    <row r="305" spans="1:16" ht="17.100000000000001" customHeight="1" x14ac:dyDescent="0.2">
      <c r="A305" s="379"/>
      <c r="B305" s="281" t="s">
        <v>85</v>
      </c>
      <c r="C305" s="62" t="s">
        <v>84</v>
      </c>
      <c r="D305" s="412"/>
      <c r="E305" s="394"/>
      <c r="F305" s="394"/>
      <c r="G305" s="394"/>
      <c r="H305" s="394"/>
      <c r="I305" s="389"/>
      <c r="J305" s="394"/>
      <c r="K305" s="314"/>
      <c r="L305" s="412"/>
      <c r="M305" s="379"/>
    </row>
    <row r="306" spans="1:16" ht="29.25" customHeight="1" x14ac:dyDescent="0.2">
      <c r="A306" s="235">
        <v>151</v>
      </c>
      <c r="B306" s="250" t="s">
        <v>86</v>
      </c>
      <c r="C306" s="308"/>
      <c r="D306" s="65">
        <v>10</v>
      </c>
      <c r="E306" s="232"/>
      <c r="F306" s="232"/>
      <c r="G306" s="232">
        <v>10</v>
      </c>
      <c r="H306" s="232"/>
      <c r="I306" s="308" t="s">
        <v>392</v>
      </c>
      <c r="J306" s="232"/>
      <c r="K306" s="232"/>
      <c r="L306" s="65">
        <v>10</v>
      </c>
      <c r="M306" s="228" t="s">
        <v>64</v>
      </c>
      <c r="N306" s="44"/>
    </row>
    <row r="307" spans="1:16" ht="29.25" customHeight="1" x14ac:dyDescent="0.2">
      <c r="A307" s="235">
        <v>152</v>
      </c>
      <c r="B307" s="47" t="s">
        <v>387</v>
      </c>
      <c r="C307" s="62"/>
      <c r="D307" s="65"/>
      <c r="E307" s="232"/>
      <c r="F307" s="232"/>
      <c r="G307" s="232"/>
      <c r="H307" s="232"/>
      <c r="I307" s="62"/>
      <c r="J307" s="232"/>
      <c r="K307" s="232"/>
      <c r="L307" s="65"/>
      <c r="M307" s="235"/>
      <c r="N307" s="44"/>
    </row>
    <row r="308" spans="1:16" ht="24.75" customHeight="1" x14ac:dyDescent="0.2">
      <c r="A308" s="14"/>
      <c r="B308" s="32" t="s">
        <v>191</v>
      </c>
      <c r="C308" s="14"/>
      <c r="D308" s="40">
        <f>SUM(D286:D307)</f>
        <v>6104.38</v>
      </c>
      <c r="E308" s="40">
        <f t="shared" ref="E308:L308" si="15">SUM(E286:E306)</f>
        <v>0</v>
      </c>
      <c r="F308" s="40">
        <f t="shared" si="15"/>
        <v>0</v>
      </c>
      <c r="G308" s="40">
        <f t="shared" si="15"/>
        <v>2021.88</v>
      </c>
      <c r="H308" s="40">
        <f t="shared" si="15"/>
        <v>4082.5</v>
      </c>
      <c r="I308" s="40">
        <f t="shared" si="15"/>
        <v>0</v>
      </c>
      <c r="J308" s="40">
        <f t="shared" si="15"/>
        <v>0</v>
      </c>
      <c r="K308" s="40">
        <f t="shared" si="15"/>
        <v>0</v>
      </c>
      <c r="L308" s="40">
        <f t="shared" si="15"/>
        <v>6104.38</v>
      </c>
      <c r="M308" s="24"/>
      <c r="P308" s="20"/>
    </row>
    <row r="309" spans="1:16" ht="18.75" x14ac:dyDescent="0.3">
      <c r="A309" s="390" t="s">
        <v>87</v>
      </c>
      <c r="B309" s="390"/>
      <c r="C309" s="390"/>
      <c r="D309" s="390"/>
      <c r="E309" s="390"/>
      <c r="F309" s="390"/>
      <c r="G309" s="390"/>
      <c r="H309" s="390"/>
      <c r="I309" s="390"/>
      <c r="J309" s="390"/>
      <c r="K309" s="390"/>
      <c r="L309" s="390"/>
      <c r="M309" s="457"/>
    </row>
    <row r="310" spans="1:16" ht="19.5" customHeight="1" x14ac:dyDescent="0.3">
      <c r="A310" s="356">
        <v>153</v>
      </c>
      <c r="B310" s="405" t="s">
        <v>88</v>
      </c>
      <c r="C310" s="356" t="s">
        <v>216</v>
      </c>
      <c r="D310" s="396">
        <v>372.2</v>
      </c>
      <c r="E310" s="315"/>
      <c r="F310" s="315"/>
      <c r="G310" s="315"/>
      <c r="H310" s="316"/>
      <c r="I310" s="356" t="s">
        <v>393</v>
      </c>
      <c r="J310" s="371"/>
      <c r="K310" s="402"/>
      <c r="L310" s="364">
        <v>372.2</v>
      </c>
      <c r="M310" s="356" t="s">
        <v>137</v>
      </c>
    </row>
    <row r="311" spans="1:16" ht="17.25" customHeight="1" x14ac:dyDescent="0.3">
      <c r="A311" s="379"/>
      <c r="B311" s="406"/>
      <c r="C311" s="379"/>
      <c r="D311" s="397"/>
      <c r="E311" s="232"/>
      <c r="F311" s="232">
        <v>186.1</v>
      </c>
      <c r="G311" s="232">
        <v>186.1</v>
      </c>
      <c r="H311" s="318"/>
      <c r="I311" s="379"/>
      <c r="J311" s="372"/>
      <c r="K311" s="403"/>
      <c r="L311" s="394"/>
      <c r="M311" s="379"/>
    </row>
    <row r="312" spans="1:16" ht="17.25" customHeight="1" x14ac:dyDescent="0.3">
      <c r="A312" s="356">
        <v>154</v>
      </c>
      <c r="B312" s="405" t="s">
        <v>89</v>
      </c>
      <c r="C312" s="356" t="s">
        <v>136</v>
      </c>
      <c r="D312" s="396">
        <v>800</v>
      </c>
      <c r="E312" s="364"/>
      <c r="F312" s="229"/>
      <c r="G312" s="229"/>
      <c r="H312" s="316"/>
      <c r="I312" s="356" t="s">
        <v>394</v>
      </c>
      <c r="J312" s="371"/>
      <c r="K312" s="364"/>
      <c r="L312" s="364">
        <v>800</v>
      </c>
      <c r="M312" s="356" t="s">
        <v>137</v>
      </c>
    </row>
    <row r="313" spans="1:16" ht="24" customHeight="1" x14ac:dyDescent="0.3">
      <c r="A313" s="379"/>
      <c r="B313" s="406"/>
      <c r="C313" s="379"/>
      <c r="D313" s="397"/>
      <c r="E313" s="394"/>
      <c r="F313" s="232">
        <v>400</v>
      </c>
      <c r="G313" s="232">
        <v>400</v>
      </c>
      <c r="H313" s="318"/>
      <c r="I313" s="379"/>
      <c r="J313" s="372"/>
      <c r="K313" s="394"/>
      <c r="L313" s="394"/>
      <c r="M313" s="379"/>
    </row>
    <row r="314" spans="1:16" ht="20.25" customHeight="1" x14ac:dyDescent="0.2">
      <c r="A314" s="356">
        <v>155</v>
      </c>
      <c r="B314" s="405" t="s">
        <v>90</v>
      </c>
      <c r="C314" s="356" t="s">
        <v>395</v>
      </c>
      <c r="D314" s="396">
        <v>637</v>
      </c>
      <c r="E314" s="364"/>
      <c r="F314" s="229"/>
      <c r="G314" s="229"/>
      <c r="H314" s="400"/>
      <c r="I314" s="356" t="s">
        <v>286</v>
      </c>
      <c r="J314" s="371"/>
      <c r="K314" s="364"/>
      <c r="L314" s="364">
        <v>637</v>
      </c>
      <c r="M314" s="356" t="s">
        <v>137</v>
      </c>
    </row>
    <row r="315" spans="1:16" ht="24.75" customHeight="1" x14ac:dyDescent="0.2">
      <c r="A315" s="379"/>
      <c r="B315" s="406"/>
      <c r="C315" s="379"/>
      <c r="D315" s="397"/>
      <c r="E315" s="394"/>
      <c r="F315" s="232">
        <v>280</v>
      </c>
      <c r="G315" s="232">
        <v>357</v>
      </c>
      <c r="H315" s="401"/>
      <c r="I315" s="379"/>
      <c r="J315" s="372"/>
      <c r="K315" s="394"/>
      <c r="L315" s="394"/>
      <c r="M315" s="379"/>
    </row>
    <row r="316" spans="1:16" ht="29.25" customHeight="1" x14ac:dyDescent="0.2">
      <c r="A316" s="235"/>
      <c r="B316" s="319" t="s">
        <v>192</v>
      </c>
      <c r="C316" s="235"/>
      <c r="D316" s="320">
        <f>SUM(D310:D314)</f>
        <v>1809.2</v>
      </c>
      <c r="E316" s="320">
        <f t="shared" ref="E316:L316" si="16">SUM(E310:E314)</f>
        <v>0</v>
      </c>
      <c r="F316" s="320">
        <f>SUM(F310:F315)</f>
        <v>866.1</v>
      </c>
      <c r="G316" s="320">
        <f>SUM(G310:G315)</f>
        <v>943.1</v>
      </c>
      <c r="H316" s="320">
        <f t="shared" si="16"/>
        <v>0</v>
      </c>
      <c r="I316" s="320">
        <f t="shared" si="16"/>
        <v>0</v>
      </c>
      <c r="J316" s="320">
        <f t="shared" si="16"/>
        <v>0</v>
      </c>
      <c r="K316" s="320">
        <f t="shared" si="16"/>
        <v>0</v>
      </c>
      <c r="L316" s="320">
        <f t="shared" si="16"/>
        <v>1809.2</v>
      </c>
      <c r="M316" s="235"/>
      <c r="P316" s="20"/>
    </row>
    <row r="317" spans="1:16" ht="18.75" x14ac:dyDescent="0.3">
      <c r="A317" s="390" t="s">
        <v>91</v>
      </c>
      <c r="B317" s="390"/>
      <c r="C317" s="390"/>
      <c r="D317" s="390"/>
      <c r="E317" s="390"/>
      <c r="F317" s="390"/>
      <c r="G317" s="390"/>
      <c r="H317" s="390"/>
      <c r="I317" s="390"/>
      <c r="J317" s="390"/>
      <c r="K317" s="390"/>
      <c r="L317" s="390"/>
      <c r="M317" s="390"/>
    </row>
    <row r="318" spans="1:16" ht="17.100000000000001" customHeight="1" x14ac:dyDescent="0.3">
      <c r="A318" s="461">
        <v>156</v>
      </c>
      <c r="B318" s="405" t="s">
        <v>165</v>
      </c>
      <c r="C318" s="356" t="s">
        <v>396</v>
      </c>
      <c r="D318" s="364">
        <v>425</v>
      </c>
      <c r="E318" s="321"/>
      <c r="F318" s="315"/>
      <c r="G318" s="315"/>
      <c r="H318" s="322"/>
      <c r="I318" s="356" t="s">
        <v>286</v>
      </c>
      <c r="J318" s="434"/>
      <c r="K318" s="364">
        <v>425</v>
      </c>
      <c r="L318" s="434"/>
      <c r="M318" s="356" t="s">
        <v>91</v>
      </c>
    </row>
    <row r="319" spans="1:16" ht="17.100000000000001" customHeight="1" x14ac:dyDescent="0.2">
      <c r="A319" s="462"/>
      <c r="B319" s="406"/>
      <c r="C319" s="379"/>
      <c r="D319" s="394"/>
      <c r="E319" s="300"/>
      <c r="F319" s="300">
        <v>170</v>
      </c>
      <c r="G319" s="300">
        <v>170</v>
      </c>
      <c r="H319" s="323">
        <v>85</v>
      </c>
      <c r="I319" s="379"/>
      <c r="J319" s="435"/>
      <c r="K319" s="394"/>
      <c r="L319" s="435"/>
      <c r="M319" s="379"/>
    </row>
    <row r="320" spans="1:16" ht="17.100000000000001" customHeight="1" x14ac:dyDescent="0.2">
      <c r="A320" s="356">
        <v>157</v>
      </c>
      <c r="B320" s="405" t="s">
        <v>92</v>
      </c>
      <c r="C320" s="356" t="s">
        <v>397</v>
      </c>
      <c r="D320" s="396">
        <v>56</v>
      </c>
      <c r="E320" s="241"/>
      <c r="F320" s="239"/>
      <c r="G320" s="239"/>
      <c r="H320" s="239"/>
      <c r="I320" s="356" t="s">
        <v>286</v>
      </c>
      <c r="J320" s="364"/>
      <c r="K320" s="364">
        <v>56</v>
      </c>
      <c r="L320" s="444"/>
      <c r="M320" s="356" t="s">
        <v>91</v>
      </c>
    </row>
    <row r="321" spans="1:16" ht="17.100000000000001" customHeight="1" x14ac:dyDescent="0.2">
      <c r="A321" s="379"/>
      <c r="B321" s="406"/>
      <c r="C321" s="379"/>
      <c r="D321" s="397"/>
      <c r="E321" s="300"/>
      <c r="F321" s="300">
        <v>23.3</v>
      </c>
      <c r="G321" s="300">
        <v>23.3</v>
      </c>
      <c r="H321" s="300">
        <v>9.4</v>
      </c>
      <c r="I321" s="379"/>
      <c r="J321" s="394"/>
      <c r="K321" s="394"/>
      <c r="L321" s="445"/>
      <c r="M321" s="379"/>
    </row>
    <row r="322" spans="1:16" ht="17.100000000000001" customHeight="1" x14ac:dyDescent="0.2">
      <c r="A322" s="356">
        <v>158</v>
      </c>
      <c r="B322" s="405" t="s">
        <v>93</v>
      </c>
      <c r="C322" s="356" t="s">
        <v>290</v>
      </c>
      <c r="D322" s="396">
        <v>13.77</v>
      </c>
      <c r="E322" s="241"/>
      <c r="F322" s="239"/>
      <c r="G322" s="239"/>
      <c r="H322" s="239"/>
      <c r="I322" s="356" t="s">
        <v>286</v>
      </c>
      <c r="J322" s="364"/>
      <c r="K322" s="364">
        <v>13.77</v>
      </c>
      <c r="L322" s="444"/>
      <c r="M322" s="356" t="s">
        <v>91</v>
      </c>
    </row>
    <row r="323" spans="1:16" ht="17.100000000000001" customHeight="1" x14ac:dyDescent="0.2">
      <c r="A323" s="379"/>
      <c r="B323" s="406"/>
      <c r="C323" s="379"/>
      <c r="D323" s="397"/>
      <c r="E323" s="300"/>
      <c r="F323" s="300">
        <v>6.8849999999999998</v>
      </c>
      <c r="G323" s="300">
        <v>6.8849999999999998</v>
      </c>
      <c r="H323" s="300"/>
      <c r="I323" s="379"/>
      <c r="J323" s="394"/>
      <c r="K323" s="394"/>
      <c r="L323" s="445"/>
      <c r="M323" s="379"/>
    </row>
    <row r="324" spans="1:16" ht="24.95" customHeight="1" x14ac:dyDescent="0.2">
      <c r="A324" s="356">
        <v>159</v>
      </c>
      <c r="B324" s="405" t="s">
        <v>166</v>
      </c>
      <c r="C324" s="356" t="s">
        <v>398</v>
      </c>
      <c r="D324" s="396">
        <v>360</v>
      </c>
      <c r="E324" s="241"/>
      <c r="F324" s="239"/>
      <c r="G324" s="239"/>
      <c r="H324" s="241"/>
      <c r="I324" s="356" t="s">
        <v>286</v>
      </c>
      <c r="J324" s="364"/>
      <c r="K324" s="364">
        <v>360</v>
      </c>
      <c r="L324" s="444"/>
      <c r="M324" s="356" t="s">
        <v>91</v>
      </c>
    </row>
    <row r="325" spans="1:16" ht="24.95" customHeight="1" x14ac:dyDescent="0.2">
      <c r="A325" s="379"/>
      <c r="B325" s="406"/>
      <c r="C325" s="379"/>
      <c r="D325" s="397"/>
      <c r="E325" s="232"/>
      <c r="F325" s="232">
        <v>165</v>
      </c>
      <c r="G325" s="232">
        <v>165</v>
      </c>
      <c r="H325" s="232">
        <v>30</v>
      </c>
      <c r="I325" s="379"/>
      <c r="J325" s="394"/>
      <c r="K325" s="394"/>
      <c r="L325" s="445"/>
      <c r="M325" s="379"/>
    </row>
    <row r="326" spans="1:16" ht="41.25" customHeight="1" x14ac:dyDescent="0.25">
      <c r="A326" s="228">
        <v>160</v>
      </c>
      <c r="B326" s="263" t="s">
        <v>401</v>
      </c>
      <c r="C326" s="228"/>
      <c r="D326" s="240">
        <v>210</v>
      </c>
      <c r="E326" s="240"/>
      <c r="F326" s="240"/>
      <c r="G326" s="240">
        <v>210</v>
      </c>
      <c r="H326" s="240"/>
      <c r="I326" s="228" t="s">
        <v>286</v>
      </c>
      <c r="J326" s="240"/>
      <c r="K326" s="240">
        <v>210</v>
      </c>
      <c r="L326" s="324"/>
      <c r="M326" s="228" t="s">
        <v>399</v>
      </c>
    </row>
    <row r="327" spans="1:16" ht="32.25" customHeight="1" x14ac:dyDescent="0.25">
      <c r="A327" s="228">
        <v>161</v>
      </c>
      <c r="B327" s="263" t="s">
        <v>60</v>
      </c>
      <c r="C327" s="228" t="s">
        <v>400</v>
      </c>
      <c r="D327" s="240">
        <v>10</v>
      </c>
      <c r="E327" s="240"/>
      <c r="F327" s="240"/>
      <c r="G327" s="240">
        <v>5</v>
      </c>
      <c r="H327" s="240">
        <v>5</v>
      </c>
      <c r="I327" s="228" t="s">
        <v>286</v>
      </c>
      <c r="J327" s="240"/>
      <c r="K327" s="240">
        <v>10</v>
      </c>
      <c r="L327" s="325"/>
      <c r="M327" s="228" t="s">
        <v>403</v>
      </c>
    </row>
    <row r="328" spans="1:16" ht="51" customHeight="1" x14ac:dyDescent="0.25">
      <c r="A328" s="228">
        <v>162</v>
      </c>
      <c r="B328" s="263" t="s">
        <v>402</v>
      </c>
      <c r="C328" s="228"/>
      <c r="D328" s="240">
        <v>1.2</v>
      </c>
      <c r="E328" s="240"/>
      <c r="F328" s="240"/>
      <c r="G328" s="240">
        <v>1.2</v>
      </c>
      <c r="H328" s="240"/>
      <c r="I328" s="228" t="s">
        <v>314</v>
      </c>
      <c r="J328" s="240"/>
      <c r="K328" s="240">
        <v>1.2</v>
      </c>
      <c r="L328" s="325"/>
      <c r="M328" s="228" t="s">
        <v>91</v>
      </c>
    </row>
    <row r="329" spans="1:16" ht="34.5" customHeight="1" x14ac:dyDescent="0.2">
      <c r="A329" s="228">
        <v>163</v>
      </c>
      <c r="B329" s="263" t="s">
        <v>404</v>
      </c>
      <c r="C329" s="228" t="s">
        <v>405</v>
      </c>
      <c r="D329" s="240">
        <v>38</v>
      </c>
      <c r="E329" s="240"/>
      <c r="F329" s="240">
        <v>16</v>
      </c>
      <c r="G329" s="240">
        <v>16</v>
      </c>
      <c r="H329" s="240">
        <v>6</v>
      </c>
      <c r="I329" s="228" t="s">
        <v>286</v>
      </c>
      <c r="J329" s="240"/>
      <c r="K329" s="240"/>
      <c r="L329" s="240">
        <v>38</v>
      </c>
      <c r="M329" s="228" t="s">
        <v>91</v>
      </c>
    </row>
    <row r="330" spans="1:16" ht="24.75" customHeight="1" x14ac:dyDescent="0.2">
      <c r="A330" s="14"/>
      <c r="B330" s="32" t="s">
        <v>193</v>
      </c>
      <c r="C330" s="14"/>
      <c r="D330" s="40">
        <f>SUM(D318:D329)</f>
        <v>1113.97</v>
      </c>
      <c r="E330" s="40">
        <f t="shared" ref="E330:L330" si="17">SUM(E318:E329)</f>
        <v>0</v>
      </c>
      <c r="F330" s="40">
        <f t="shared" si="17"/>
        <v>381.185</v>
      </c>
      <c r="G330" s="40">
        <f t="shared" si="17"/>
        <v>597.38499999999999</v>
      </c>
      <c r="H330" s="40">
        <f t="shared" si="17"/>
        <v>135.4</v>
      </c>
      <c r="I330" s="40">
        <f t="shared" si="17"/>
        <v>0</v>
      </c>
      <c r="J330" s="40">
        <f t="shared" si="17"/>
        <v>0</v>
      </c>
      <c r="K330" s="40">
        <f t="shared" si="17"/>
        <v>1075.97</v>
      </c>
      <c r="L330" s="40">
        <f t="shared" si="17"/>
        <v>38</v>
      </c>
      <c r="M330" s="24"/>
      <c r="P330" s="20"/>
    </row>
    <row r="331" spans="1:16" ht="24.75" customHeight="1" x14ac:dyDescent="0.2">
      <c r="A331" s="381" t="s">
        <v>94</v>
      </c>
      <c r="B331" s="381"/>
      <c r="C331" s="381"/>
      <c r="D331" s="381"/>
      <c r="E331" s="381"/>
      <c r="F331" s="381"/>
      <c r="G331" s="381"/>
      <c r="H331" s="381"/>
      <c r="I331" s="381"/>
      <c r="J331" s="381"/>
      <c r="K331" s="381"/>
      <c r="L331" s="381"/>
      <c r="M331" s="381"/>
      <c r="P331" s="20"/>
    </row>
    <row r="332" spans="1:16" ht="36.75" customHeight="1" x14ac:dyDescent="0.2">
      <c r="A332" s="326">
        <v>164</v>
      </c>
      <c r="B332" s="263" t="s">
        <v>406</v>
      </c>
      <c r="C332" s="327"/>
      <c r="D332" s="241">
        <v>6</v>
      </c>
      <c r="E332" s="328"/>
      <c r="F332" s="328"/>
      <c r="G332" s="328">
        <v>3</v>
      </c>
      <c r="H332" s="328">
        <v>3</v>
      </c>
      <c r="I332" s="329" t="s">
        <v>407</v>
      </c>
      <c r="J332" s="328"/>
      <c r="K332" s="328"/>
      <c r="L332" s="328">
        <v>6</v>
      </c>
      <c r="M332" s="327" t="s">
        <v>95</v>
      </c>
    </row>
    <row r="333" spans="1:16" ht="46.5" customHeight="1" x14ac:dyDescent="0.2">
      <c r="A333" s="326">
        <v>165</v>
      </c>
      <c r="B333" s="263" t="s">
        <v>408</v>
      </c>
      <c r="C333" s="327"/>
      <c r="D333" s="241">
        <v>12</v>
      </c>
      <c r="E333" s="328"/>
      <c r="F333" s="328"/>
      <c r="G333" s="328">
        <v>6</v>
      </c>
      <c r="H333" s="328">
        <v>6</v>
      </c>
      <c r="I333" s="329" t="s">
        <v>407</v>
      </c>
      <c r="J333" s="328"/>
      <c r="K333" s="328"/>
      <c r="L333" s="241">
        <v>12</v>
      </c>
      <c r="M333" s="327" t="s">
        <v>95</v>
      </c>
    </row>
    <row r="334" spans="1:16" ht="33" customHeight="1" x14ac:dyDescent="0.2">
      <c r="A334" s="326">
        <v>166</v>
      </c>
      <c r="B334" s="263" t="s">
        <v>409</v>
      </c>
      <c r="C334" s="327"/>
      <c r="D334" s="241">
        <v>8</v>
      </c>
      <c r="E334" s="328"/>
      <c r="F334" s="328"/>
      <c r="G334" s="328">
        <v>4</v>
      </c>
      <c r="H334" s="328">
        <v>4</v>
      </c>
      <c r="I334" s="329" t="s">
        <v>407</v>
      </c>
      <c r="J334" s="328"/>
      <c r="K334" s="328"/>
      <c r="L334" s="241">
        <v>8</v>
      </c>
      <c r="M334" s="327" t="s">
        <v>95</v>
      </c>
    </row>
    <row r="335" spans="1:16" ht="39.75" customHeight="1" x14ac:dyDescent="0.2">
      <c r="A335" s="326"/>
      <c r="B335" s="319" t="s">
        <v>194</v>
      </c>
      <c r="C335" s="228"/>
      <c r="D335" s="288">
        <f t="shared" ref="D335:L335" si="18">SUM(D332:D334)</f>
        <v>26</v>
      </c>
      <c r="E335" s="288">
        <f t="shared" si="18"/>
        <v>0</v>
      </c>
      <c r="F335" s="288">
        <f t="shared" si="18"/>
        <v>0</v>
      </c>
      <c r="G335" s="288">
        <f t="shared" si="18"/>
        <v>13</v>
      </c>
      <c r="H335" s="288">
        <f t="shared" si="18"/>
        <v>13</v>
      </c>
      <c r="I335" s="288">
        <f t="shared" si="18"/>
        <v>0</v>
      </c>
      <c r="J335" s="288">
        <f t="shared" si="18"/>
        <v>0</v>
      </c>
      <c r="K335" s="288">
        <f t="shared" si="18"/>
        <v>0</v>
      </c>
      <c r="L335" s="288">
        <f t="shared" si="18"/>
        <v>26</v>
      </c>
      <c r="M335" s="228"/>
      <c r="P335" s="20"/>
    </row>
    <row r="336" spans="1:16" ht="18.75" x14ac:dyDescent="0.3">
      <c r="A336" s="390" t="s">
        <v>96</v>
      </c>
      <c r="B336" s="390"/>
      <c r="C336" s="390"/>
      <c r="D336" s="390"/>
      <c r="E336" s="390"/>
      <c r="F336" s="390"/>
      <c r="G336" s="390"/>
      <c r="H336" s="390"/>
      <c r="I336" s="390"/>
      <c r="J336" s="390"/>
      <c r="K336" s="390"/>
      <c r="L336" s="390"/>
      <c r="M336" s="390"/>
    </row>
    <row r="337" spans="1:13" ht="36.75" customHeight="1" x14ac:dyDescent="0.25">
      <c r="A337" s="289">
        <v>167</v>
      </c>
      <c r="B337" s="330" t="s">
        <v>410</v>
      </c>
      <c r="C337" s="251" t="s">
        <v>139</v>
      </c>
      <c r="D337" s="241">
        <v>70.5</v>
      </c>
      <c r="E337" s="325"/>
      <c r="F337" s="241">
        <v>70.5</v>
      </c>
      <c r="G337" s="325"/>
      <c r="H337" s="325"/>
      <c r="I337" s="331" t="s">
        <v>411</v>
      </c>
      <c r="J337" s="325"/>
      <c r="K337" s="332">
        <v>70.5</v>
      </c>
      <c r="L337" s="241"/>
      <c r="M337" s="251" t="s">
        <v>586</v>
      </c>
    </row>
    <row r="338" spans="1:13" ht="36.75" customHeight="1" x14ac:dyDescent="0.25">
      <c r="A338" s="289">
        <v>168</v>
      </c>
      <c r="B338" s="333" t="s">
        <v>412</v>
      </c>
      <c r="C338" s="251" t="s">
        <v>139</v>
      </c>
      <c r="D338" s="241">
        <v>290</v>
      </c>
      <c r="E338" s="325"/>
      <c r="F338" s="241"/>
      <c r="G338" s="325">
        <v>290</v>
      </c>
      <c r="H338" s="325"/>
      <c r="I338" s="331" t="s">
        <v>411</v>
      </c>
      <c r="J338" s="325"/>
      <c r="K338" s="332">
        <v>290</v>
      </c>
      <c r="L338" s="241"/>
      <c r="M338" s="251"/>
    </row>
    <row r="339" spans="1:13" ht="36.75" customHeight="1" x14ac:dyDescent="0.25">
      <c r="A339" s="289">
        <v>169</v>
      </c>
      <c r="B339" s="330" t="s">
        <v>413</v>
      </c>
      <c r="C339" s="251" t="s">
        <v>139</v>
      </c>
      <c r="D339" s="241">
        <v>39.5</v>
      </c>
      <c r="E339" s="325"/>
      <c r="F339" s="241">
        <v>39.5</v>
      </c>
      <c r="G339" s="325"/>
      <c r="H339" s="325"/>
      <c r="I339" s="331" t="s">
        <v>411</v>
      </c>
      <c r="J339" s="325"/>
      <c r="K339" s="332">
        <v>39.5</v>
      </c>
      <c r="L339" s="241"/>
      <c r="M339" s="251"/>
    </row>
    <row r="340" spans="1:13" ht="36.75" customHeight="1" x14ac:dyDescent="0.25">
      <c r="A340" s="289">
        <v>170</v>
      </c>
      <c r="B340" s="330" t="s">
        <v>414</v>
      </c>
      <c r="C340" s="251" t="s">
        <v>139</v>
      </c>
      <c r="D340" s="241">
        <v>132.80000000000001</v>
      </c>
      <c r="E340" s="325"/>
      <c r="F340" s="241"/>
      <c r="G340" s="325">
        <v>132.80000000000001</v>
      </c>
      <c r="H340" s="325"/>
      <c r="I340" s="331" t="s">
        <v>411</v>
      </c>
      <c r="J340" s="325"/>
      <c r="K340" s="332">
        <v>132.80000000000001</v>
      </c>
      <c r="L340" s="241"/>
      <c r="M340" s="251"/>
    </row>
    <row r="341" spans="1:13" ht="36.75" customHeight="1" x14ac:dyDescent="0.25">
      <c r="A341" s="289">
        <v>171</v>
      </c>
      <c r="B341" s="330" t="s">
        <v>415</v>
      </c>
      <c r="C341" s="251" t="s">
        <v>139</v>
      </c>
      <c r="D341" s="241">
        <v>100</v>
      </c>
      <c r="E341" s="325"/>
      <c r="F341" s="241">
        <v>100</v>
      </c>
      <c r="G341" s="325"/>
      <c r="H341" s="325"/>
      <c r="I341" s="331" t="s">
        <v>411</v>
      </c>
      <c r="J341" s="325"/>
      <c r="K341" s="332">
        <v>100</v>
      </c>
      <c r="L341" s="241"/>
      <c r="M341" s="251"/>
    </row>
    <row r="342" spans="1:13" ht="36.75" customHeight="1" x14ac:dyDescent="0.25">
      <c r="A342" s="289">
        <v>172</v>
      </c>
      <c r="B342" s="250" t="s">
        <v>416</v>
      </c>
      <c r="C342" s="251" t="s">
        <v>139</v>
      </c>
      <c r="D342" s="241">
        <v>174.4</v>
      </c>
      <c r="E342" s="325"/>
      <c r="F342" s="241"/>
      <c r="G342" s="325">
        <v>174.4</v>
      </c>
      <c r="H342" s="325"/>
      <c r="I342" s="331" t="s">
        <v>411</v>
      </c>
      <c r="J342" s="325"/>
      <c r="K342" s="332">
        <v>174.4</v>
      </c>
      <c r="L342" s="241"/>
      <c r="M342" s="251"/>
    </row>
    <row r="343" spans="1:13" ht="36" customHeight="1" x14ac:dyDescent="0.25">
      <c r="A343" s="289">
        <v>173</v>
      </c>
      <c r="B343" s="330" t="s">
        <v>417</v>
      </c>
      <c r="C343" s="251" t="s">
        <v>140</v>
      </c>
      <c r="D343" s="226">
        <v>192.9</v>
      </c>
      <c r="E343" s="325"/>
      <c r="F343" s="325"/>
      <c r="G343" s="226">
        <v>192.9</v>
      </c>
      <c r="H343" s="325"/>
      <c r="I343" s="331" t="s">
        <v>411</v>
      </c>
      <c r="J343" s="325"/>
      <c r="K343" s="226">
        <v>192.9</v>
      </c>
      <c r="L343" s="226"/>
      <c r="M343" s="325"/>
    </row>
    <row r="344" spans="1:13" s="21" customFormat="1" ht="15.75" x14ac:dyDescent="0.25">
      <c r="A344" s="27"/>
      <c r="B344" s="41" t="s">
        <v>195</v>
      </c>
      <c r="C344" s="27"/>
      <c r="D344" s="42">
        <f>SUM(D337:D343)</f>
        <v>1000.0999999999999</v>
      </c>
      <c r="E344" s="42">
        <f t="shared" ref="E344:L344" si="19">SUM(E337:E343)</f>
        <v>0</v>
      </c>
      <c r="F344" s="42">
        <f t="shared" si="19"/>
        <v>210</v>
      </c>
      <c r="G344" s="42">
        <f t="shared" si="19"/>
        <v>790.1</v>
      </c>
      <c r="H344" s="42">
        <f t="shared" si="19"/>
        <v>0</v>
      </c>
      <c r="I344" s="42">
        <f t="shared" si="19"/>
        <v>0</v>
      </c>
      <c r="J344" s="42">
        <f t="shared" si="19"/>
        <v>0</v>
      </c>
      <c r="K344" s="42">
        <f t="shared" si="19"/>
        <v>1000.0999999999999</v>
      </c>
      <c r="L344" s="42">
        <f t="shared" si="19"/>
        <v>0</v>
      </c>
      <c r="M344" s="27"/>
    </row>
    <row r="345" spans="1:13" ht="18.75" x14ac:dyDescent="0.3">
      <c r="A345" s="404" t="s">
        <v>97</v>
      </c>
      <c r="B345" s="404"/>
      <c r="C345" s="404"/>
      <c r="D345" s="404"/>
      <c r="E345" s="404"/>
      <c r="F345" s="404"/>
      <c r="G345" s="404"/>
      <c r="H345" s="404"/>
      <c r="I345" s="404"/>
      <c r="J345" s="404"/>
      <c r="K345" s="404"/>
      <c r="L345" s="404"/>
      <c r="M345" s="404"/>
    </row>
    <row r="346" spans="1:13" ht="103.5" customHeight="1" x14ac:dyDescent="0.2">
      <c r="A346" s="235">
        <v>174</v>
      </c>
      <c r="B346" s="71" t="s">
        <v>98</v>
      </c>
      <c r="C346" s="235" t="s">
        <v>99</v>
      </c>
      <c r="D346" s="232">
        <v>415.6</v>
      </c>
      <c r="E346" s="232"/>
      <c r="F346" s="232">
        <v>90.7</v>
      </c>
      <c r="G346" s="232">
        <v>286.89999999999998</v>
      </c>
      <c r="H346" s="232">
        <v>38</v>
      </c>
      <c r="I346" s="235" t="s">
        <v>299</v>
      </c>
      <c r="J346" s="232"/>
      <c r="K346" s="232">
        <v>171.7</v>
      </c>
      <c r="L346" s="232">
        <v>243.9</v>
      </c>
      <c r="M346" s="235" t="s">
        <v>100</v>
      </c>
    </row>
    <row r="347" spans="1:13" ht="104.25" customHeight="1" x14ac:dyDescent="0.2">
      <c r="A347" s="228">
        <v>175</v>
      </c>
      <c r="B347" s="250" t="s">
        <v>101</v>
      </c>
      <c r="C347" s="228" t="s">
        <v>418</v>
      </c>
      <c r="D347" s="240">
        <v>118.85</v>
      </c>
      <c r="E347" s="240">
        <v>7.2</v>
      </c>
      <c r="F347" s="240">
        <v>17.600000000000001</v>
      </c>
      <c r="G347" s="240">
        <v>94.05</v>
      </c>
      <c r="H347" s="240" t="s">
        <v>21</v>
      </c>
      <c r="I347" s="235" t="s">
        <v>299</v>
      </c>
      <c r="J347" s="240"/>
      <c r="K347" s="240">
        <v>74.5</v>
      </c>
      <c r="L347" s="240">
        <v>44.35</v>
      </c>
      <c r="M347" s="234" t="s">
        <v>100</v>
      </c>
    </row>
    <row r="348" spans="1:13" ht="40.5" customHeight="1" x14ac:dyDescent="0.2">
      <c r="A348" s="369">
        <v>176</v>
      </c>
      <c r="B348" s="377" t="s">
        <v>102</v>
      </c>
      <c r="C348" s="369"/>
      <c r="D348" s="385">
        <v>329.7</v>
      </c>
      <c r="E348" s="385"/>
      <c r="F348" s="385">
        <v>178.2</v>
      </c>
      <c r="G348" s="385">
        <v>137</v>
      </c>
      <c r="H348" s="385">
        <v>14.5</v>
      </c>
      <c r="I348" s="369" t="s">
        <v>419</v>
      </c>
      <c r="J348" s="385"/>
      <c r="K348" s="385">
        <v>170.8</v>
      </c>
      <c r="L348" s="385">
        <v>158.9</v>
      </c>
      <c r="M348" s="378" t="s">
        <v>208</v>
      </c>
    </row>
    <row r="349" spans="1:13" ht="65.25" customHeight="1" x14ac:dyDescent="0.2">
      <c r="A349" s="369"/>
      <c r="B349" s="377"/>
      <c r="C349" s="369"/>
      <c r="D349" s="385"/>
      <c r="E349" s="385"/>
      <c r="F349" s="385"/>
      <c r="G349" s="385"/>
      <c r="H349" s="385"/>
      <c r="I349" s="369"/>
      <c r="J349" s="385"/>
      <c r="K349" s="385"/>
      <c r="L349" s="385"/>
      <c r="M349" s="379"/>
    </row>
    <row r="350" spans="1:13" ht="80.25" customHeight="1" x14ac:dyDescent="0.2">
      <c r="A350" s="228">
        <v>177</v>
      </c>
      <c r="B350" s="280" t="s">
        <v>420</v>
      </c>
      <c r="C350" s="228" t="s">
        <v>141</v>
      </c>
      <c r="D350" s="240">
        <v>34</v>
      </c>
      <c r="E350" s="240"/>
      <c r="F350" s="240">
        <v>11.5</v>
      </c>
      <c r="G350" s="240">
        <v>17.600000000000001</v>
      </c>
      <c r="H350" s="240">
        <v>4.9000000000000004</v>
      </c>
      <c r="I350" s="228" t="s">
        <v>421</v>
      </c>
      <c r="J350" s="240"/>
      <c r="K350" s="240">
        <v>6.1</v>
      </c>
      <c r="L350" s="240">
        <v>27.9</v>
      </c>
      <c r="M350" s="308" t="s">
        <v>100</v>
      </c>
    </row>
    <row r="351" spans="1:13" ht="15" customHeight="1" x14ac:dyDescent="0.2">
      <c r="A351" s="356">
        <v>178</v>
      </c>
      <c r="B351" s="280" t="s">
        <v>103</v>
      </c>
      <c r="C351" s="438" t="s">
        <v>104</v>
      </c>
      <c r="D351" s="364">
        <v>18.100000000000001</v>
      </c>
      <c r="E351" s="364">
        <v>1.2</v>
      </c>
      <c r="F351" s="364">
        <v>12</v>
      </c>
      <c r="G351" s="364">
        <v>1.2</v>
      </c>
      <c r="H351" s="364">
        <v>3.7</v>
      </c>
      <c r="I351" s="356" t="s">
        <v>421</v>
      </c>
      <c r="J351" s="364"/>
      <c r="K351" s="364">
        <v>18.100000000000001</v>
      </c>
      <c r="L351" s="364"/>
      <c r="M351" s="356" t="s">
        <v>100</v>
      </c>
    </row>
    <row r="352" spans="1:13" ht="15" x14ac:dyDescent="0.2">
      <c r="A352" s="378"/>
      <c r="B352" s="310" t="s">
        <v>105</v>
      </c>
      <c r="C352" s="439"/>
      <c r="D352" s="393"/>
      <c r="E352" s="393"/>
      <c r="F352" s="393"/>
      <c r="G352" s="393"/>
      <c r="H352" s="393"/>
      <c r="I352" s="378"/>
      <c r="J352" s="393"/>
      <c r="K352" s="393"/>
      <c r="L352" s="393"/>
      <c r="M352" s="378"/>
    </row>
    <row r="353" spans="1:13" ht="30" x14ac:dyDescent="0.2">
      <c r="A353" s="378"/>
      <c r="B353" s="310" t="s">
        <v>106</v>
      </c>
      <c r="C353" s="439"/>
      <c r="D353" s="393"/>
      <c r="E353" s="393"/>
      <c r="F353" s="393"/>
      <c r="G353" s="393"/>
      <c r="H353" s="393"/>
      <c r="I353" s="378"/>
      <c r="J353" s="393"/>
      <c r="K353" s="393"/>
      <c r="L353" s="393"/>
      <c r="M353" s="378"/>
    </row>
    <row r="354" spans="1:13" ht="15" x14ac:dyDescent="0.2">
      <c r="A354" s="378"/>
      <c r="B354" s="310" t="s">
        <v>142</v>
      </c>
      <c r="C354" s="439"/>
      <c r="D354" s="393"/>
      <c r="E354" s="393"/>
      <c r="F354" s="393"/>
      <c r="G354" s="393"/>
      <c r="H354" s="393"/>
      <c r="I354" s="378"/>
      <c r="J354" s="393"/>
      <c r="K354" s="393"/>
      <c r="L354" s="393"/>
      <c r="M354" s="378"/>
    </row>
    <row r="355" spans="1:13" ht="15" x14ac:dyDescent="0.2">
      <c r="A355" s="378"/>
      <c r="B355" s="310" t="s">
        <v>107</v>
      </c>
      <c r="C355" s="439"/>
      <c r="D355" s="393"/>
      <c r="E355" s="393"/>
      <c r="F355" s="393"/>
      <c r="G355" s="393"/>
      <c r="H355" s="393"/>
      <c r="I355" s="378"/>
      <c r="J355" s="393"/>
      <c r="K355" s="393"/>
      <c r="L355" s="393"/>
      <c r="M355" s="378"/>
    </row>
    <row r="356" spans="1:13" ht="15" x14ac:dyDescent="0.2">
      <c r="A356" s="379"/>
      <c r="B356" s="281" t="s">
        <v>108</v>
      </c>
      <c r="C356" s="440"/>
      <c r="D356" s="394"/>
      <c r="E356" s="394"/>
      <c r="F356" s="394"/>
      <c r="G356" s="394"/>
      <c r="H356" s="394"/>
      <c r="I356" s="379"/>
      <c r="J356" s="394"/>
      <c r="K356" s="394"/>
      <c r="L356" s="394"/>
      <c r="M356" s="379"/>
    </row>
    <row r="357" spans="1:13" ht="85.5" customHeight="1" x14ac:dyDescent="0.2">
      <c r="A357" s="228">
        <v>179</v>
      </c>
      <c r="B357" s="281" t="s">
        <v>109</v>
      </c>
      <c r="C357" s="228" t="s">
        <v>21</v>
      </c>
      <c r="D357" s="240">
        <v>12.1</v>
      </c>
      <c r="E357" s="240"/>
      <c r="F357" s="240">
        <v>4.5</v>
      </c>
      <c r="G357" s="240">
        <v>7.6</v>
      </c>
      <c r="H357" s="240" t="s">
        <v>21</v>
      </c>
      <c r="I357" s="228" t="s">
        <v>422</v>
      </c>
      <c r="J357" s="240"/>
      <c r="K357" s="240">
        <v>8.5</v>
      </c>
      <c r="L357" s="240">
        <v>3.6</v>
      </c>
      <c r="M357" s="308" t="s">
        <v>100</v>
      </c>
    </row>
    <row r="358" spans="1:13" ht="15.75" x14ac:dyDescent="0.2">
      <c r="A358" s="28"/>
      <c r="B358" s="31" t="s">
        <v>272</v>
      </c>
      <c r="C358" s="29"/>
      <c r="D358" s="43">
        <f t="shared" ref="D358:L358" si="20">SUM(D346:D357)</f>
        <v>928.35000000000014</v>
      </c>
      <c r="E358" s="43">
        <f t="shared" si="20"/>
        <v>8.4</v>
      </c>
      <c r="F358" s="43">
        <f t="shared" si="20"/>
        <v>314.5</v>
      </c>
      <c r="G358" s="43">
        <f t="shared" si="20"/>
        <v>544.35000000000014</v>
      </c>
      <c r="H358" s="43">
        <f t="shared" si="20"/>
        <v>61.1</v>
      </c>
      <c r="I358" s="43">
        <f t="shared" si="20"/>
        <v>0</v>
      </c>
      <c r="J358" s="43">
        <f t="shared" si="20"/>
        <v>0</v>
      </c>
      <c r="K358" s="43">
        <f t="shared" si="20"/>
        <v>449.70000000000005</v>
      </c>
      <c r="L358" s="43">
        <f t="shared" si="20"/>
        <v>478.65</v>
      </c>
      <c r="M358" s="30"/>
    </row>
    <row r="359" spans="1:13" ht="18.75" x14ac:dyDescent="0.3">
      <c r="A359" s="398" t="s">
        <v>110</v>
      </c>
      <c r="B359" s="398"/>
      <c r="C359" s="398"/>
      <c r="D359" s="398"/>
      <c r="E359" s="398"/>
      <c r="F359" s="398"/>
      <c r="G359" s="398"/>
      <c r="H359" s="398"/>
      <c r="I359" s="398"/>
      <c r="J359" s="398"/>
      <c r="K359" s="398"/>
      <c r="L359" s="398"/>
      <c r="M359" s="398"/>
    </row>
    <row r="360" spans="1:13" s="72" customFormat="1" ht="60" x14ac:dyDescent="0.25">
      <c r="A360" s="19">
        <v>180</v>
      </c>
      <c r="B360" s="13" t="s">
        <v>423</v>
      </c>
      <c r="C360" s="19"/>
      <c r="D360" s="19">
        <v>5.5</v>
      </c>
      <c r="E360" s="19"/>
      <c r="F360" s="19"/>
      <c r="G360" s="19">
        <v>5.5</v>
      </c>
      <c r="H360" s="19"/>
      <c r="I360" s="19" t="s">
        <v>424</v>
      </c>
      <c r="J360" s="19"/>
      <c r="K360" s="19">
        <v>5.5</v>
      </c>
      <c r="L360" s="19"/>
      <c r="M360" s="255" t="s">
        <v>111</v>
      </c>
    </row>
    <row r="361" spans="1:13" ht="67.5" customHeight="1" x14ac:dyDescent="0.25">
      <c r="A361" s="228">
        <v>181</v>
      </c>
      <c r="B361" s="280" t="s">
        <v>239</v>
      </c>
      <c r="C361" s="255"/>
      <c r="D361" s="241">
        <v>4.5</v>
      </c>
      <c r="E361" s="241"/>
      <c r="F361" s="241"/>
      <c r="G361" s="241">
        <v>4.5</v>
      </c>
      <c r="H361" s="241"/>
      <c r="I361" s="234" t="s">
        <v>425</v>
      </c>
      <c r="J361" s="241"/>
      <c r="K361" s="241">
        <v>4.5</v>
      </c>
      <c r="L361" s="241"/>
      <c r="M361" s="255" t="s">
        <v>111</v>
      </c>
    </row>
    <row r="362" spans="1:13" x14ac:dyDescent="0.2">
      <c r="A362" s="369">
        <v>182</v>
      </c>
      <c r="B362" s="377" t="s">
        <v>240</v>
      </c>
      <c r="C362" s="356" t="s">
        <v>169</v>
      </c>
      <c r="D362" s="364">
        <v>10.5</v>
      </c>
      <c r="E362" s="395"/>
      <c r="F362" s="399"/>
      <c r="G362" s="364">
        <v>10.5</v>
      </c>
      <c r="H362" s="395"/>
      <c r="I362" s="369" t="s">
        <v>426</v>
      </c>
      <c r="J362" s="385"/>
      <c r="K362" s="385">
        <v>10.5</v>
      </c>
      <c r="L362" s="364"/>
      <c r="M362" s="359" t="s">
        <v>111</v>
      </c>
    </row>
    <row r="363" spans="1:13" ht="51.75" customHeight="1" x14ac:dyDescent="0.2">
      <c r="A363" s="369"/>
      <c r="B363" s="377"/>
      <c r="C363" s="379"/>
      <c r="D363" s="394"/>
      <c r="E363" s="395"/>
      <c r="F363" s="399"/>
      <c r="G363" s="394"/>
      <c r="H363" s="395"/>
      <c r="I363" s="369"/>
      <c r="J363" s="385"/>
      <c r="K363" s="385"/>
      <c r="L363" s="394"/>
      <c r="M363" s="359"/>
    </row>
    <row r="364" spans="1:13" ht="12.75" customHeight="1" x14ac:dyDescent="0.2">
      <c r="A364" s="369">
        <v>183</v>
      </c>
      <c r="B364" s="377" t="s">
        <v>241</v>
      </c>
      <c r="C364" s="356" t="s">
        <v>143</v>
      </c>
      <c r="D364" s="364">
        <v>16.5</v>
      </c>
      <c r="E364" s="395"/>
      <c r="F364" s="399"/>
      <c r="G364" s="364">
        <v>16.5</v>
      </c>
      <c r="H364" s="395"/>
      <c r="I364" s="441" t="s">
        <v>426</v>
      </c>
      <c r="J364" s="385"/>
      <c r="K364" s="385">
        <v>16.5</v>
      </c>
      <c r="L364" s="364"/>
      <c r="M364" s="359" t="s">
        <v>111</v>
      </c>
    </row>
    <row r="365" spans="1:13" ht="51.75" customHeight="1" x14ac:dyDescent="0.2">
      <c r="A365" s="369"/>
      <c r="B365" s="377"/>
      <c r="C365" s="379"/>
      <c r="D365" s="394"/>
      <c r="E365" s="395"/>
      <c r="F365" s="399"/>
      <c r="G365" s="394"/>
      <c r="H365" s="395"/>
      <c r="I365" s="369"/>
      <c r="J365" s="385"/>
      <c r="K365" s="385"/>
      <c r="L365" s="394"/>
      <c r="M365" s="359"/>
    </row>
    <row r="366" spans="1:13" ht="66.75" customHeight="1" x14ac:dyDescent="0.25">
      <c r="A366" s="369">
        <v>184</v>
      </c>
      <c r="B366" s="377" t="s">
        <v>427</v>
      </c>
      <c r="C366" s="356" t="s">
        <v>143</v>
      </c>
      <c r="D366" s="364">
        <v>29.745000000000001</v>
      </c>
      <c r="E366" s="395"/>
      <c r="F366" s="399">
        <v>29.745000000000001</v>
      </c>
      <c r="G366" s="364"/>
      <c r="H366" s="395"/>
      <c r="I366" s="369" t="s">
        <v>426</v>
      </c>
      <c r="J366" s="385"/>
      <c r="K366" s="385">
        <v>29.745000000000001</v>
      </c>
      <c r="L366" s="396"/>
      <c r="M366" s="255" t="s">
        <v>242</v>
      </c>
    </row>
    <row r="367" spans="1:13" ht="12" customHeight="1" x14ac:dyDescent="0.25">
      <c r="A367" s="369"/>
      <c r="B367" s="377"/>
      <c r="C367" s="379"/>
      <c r="D367" s="394"/>
      <c r="E367" s="395"/>
      <c r="F367" s="399"/>
      <c r="G367" s="394"/>
      <c r="H367" s="395"/>
      <c r="I367" s="369"/>
      <c r="J367" s="385"/>
      <c r="K367" s="385"/>
      <c r="L367" s="397"/>
      <c r="M367" s="237"/>
    </row>
    <row r="368" spans="1:13" ht="74.25" customHeight="1" x14ac:dyDescent="0.25">
      <c r="A368" s="228">
        <v>185</v>
      </c>
      <c r="B368" s="250" t="s">
        <v>428</v>
      </c>
      <c r="C368" s="235" t="s">
        <v>143</v>
      </c>
      <c r="D368" s="232">
        <v>61.64</v>
      </c>
      <c r="E368" s="334"/>
      <c r="F368" s="294">
        <v>61.64</v>
      </c>
      <c r="G368" s="232"/>
      <c r="H368" s="334"/>
      <c r="I368" s="228" t="s">
        <v>429</v>
      </c>
      <c r="J368" s="240"/>
      <c r="K368" s="240">
        <v>61.64</v>
      </c>
      <c r="L368" s="317"/>
      <c r="M368" s="255" t="s">
        <v>111</v>
      </c>
    </row>
    <row r="369" spans="1:13" ht="41.25" customHeight="1" x14ac:dyDescent="0.25">
      <c r="A369" s="16"/>
      <c r="B369" s="15" t="s">
        <v>273</v>
      </c>
      <c r="C369" s="16"/>
      <c r="D369" s="38">
        <f>SUM(D360:D368)</f>
        <v>128.38499999999999</v>
      </c>
      <c r="E369" s="38">
        <f t="shared" ref="E369:L369" si="21">SUM(E360:E368)</f>
        <v>0</v>
      </c>
      <c r="F369" s="38">
        <f t="shared" si="21"/>
        <v>91.385000000000005</v>
      </c>
      <c r="G369" s="38">
        <f t="shared" si="21"/>
        <v>37</v>
      </c>
      <c r="H369" s="38">
        <f t="shared" si="21"/>
        <v>0</v>
      </c>
      <c r="I369" s="38">
        <f t="shared" si="21"/>
        <v>0</v>
      </c>
      <c r="J369" s="38">
        <f t="shared" si="21"/>
        <v>0</v>
      </c>
      <c r="K369" s="38">
        <f t="shared" si="21"/>
        <v>128.38499999999999</v>
      </c>
      <c r="L369" s="38">
        <f t="shared" si="21"/>
        <v>0</v>
      </c>
      <c r="M369" s="30"/>
    </row>
    <row r="370" spans="1:13" ht="18.75" x14ac:dyDescent="0.3">
      <c r="A370" s="398" t="s">
        <v>112</v>
      </c>
      <c r="B370" s="398"/>
      <c r="C370" s="398"/>
      <c r="D370" s="398"/>
      <c r="E370" s="398"/>
      <c r="F370" s="398"/>
      <c r="G370" s="398"/>
      <c r="H370" s="398"/>
      <c r="I370" s="398"/>
      <c r="J370" s="398"/>
      <c r="K370" s="398"/>
      <c r="L370" s="398"/>
      <c r="M370" s="398"/>
    </row>
    <row r="371" spans="1:13" ht="45.75" customHeight="1" x14ac:dyDescent="0.2">
      <c r="A371" s="384">
        <v>186</v>
      </c>
      <c r="B371" s="391" t="s">
        <v>430</v>
      </c>
      <c r="C371" s="385" t="s">
        <v>610</v>
      </c>
      <c r="D371" s="240">
        <v>7639.9</v>
      </c>
      <c r="E371" s="240">
        <v>244.4</v>
      </c>
      <c r="F371" s="240">
        <v>2800</v>
      </c>
      <c r="G371" s="240">
        <v>3900</v>
      </c>
      <c r="H371" s="240">
        <v>695.5</v>
      </c>
      <c r="I371" s="335" t="s">
        <v>431</v>
      </c>
      <c r="J371" s="384"/>
      <c r="K371" s="364">
        <v>7639.9</v>
      </c>
      <c r="L371" s="384"/>
      <c r="M371" s="436" t="s">
        <v>146</v>
      </c>
    </row>
    <row r="372" spans="1:13" ht="15" hidden="1" customHeight="1" x14ac:dyDescent="0.2">
      <c r="A372" s="384"/>
      <c r="B372" s="391"/>
      <c r="C372" s="385"/>
      <c r="D372" s="240"/>
      <c r="E372" s="240"/>
      <c r="F372" s="240"/>
      <c r="G372" s="240"/>
      <c r="H372" s="240"/>
      <c r="I372" s="228"/>
      <c r="J372" s="384"/>
      <c r="K372" s="394"/>
      <c r="L372" s="384"/>
      <c r="M372" s="437"/>
    </row>
    <row r="373" spans="1:13" ht="40.5" customHeight="1" x14ac:dyDescent="0.2">
      <c r="A373" s="384">
        <v>187</v>
      </c>
      <c r="B373" s="391" t="s">
        <v>432</v>
      </c>
      <c r="C373" s="385" t="s">
        <v>611</v>
      </c>
      <c r="D373" s="385">
        <v>21.4</v>
      </c>
      <c r="E373" s="385"/>
      <c r="F373" s="385"/>
      <c r="G373" s="385">
        <v>21.4</v>
      </c>
      <c r="H373" s="385"/>
      <c r="I373" s="369" t="s">
        <v>286</v>
      </c>
      <c r="J373" s="369"/>
      <c r="K373" s="385">
        <v>21.4</v>
      </c>
      <c r="L373" s="384"/>
      <c r="M373" s="436" t="s">
        <v>146</v>
      </c>
    </row>
    <row r="374" spans="1:13" ht="18" customHeight="1" x14ac:dyDescent="0.2">
      <c r="A374" s="384"/>
      <c r="B374" s="391"/>
      <c r="C374" s="385"/>
      <c r="D374" s="385"/>
      <c r="E374" s="385"/>
      <c r="F374" s="385"/>
      <c r="G374" s="385"/>
      <c r="H374" s="385"/>
      <c r="I374" s="369"/>
      <c r="J374" s="369"/>
      <c r="K374" s="385"/>
      <c r="L374" s="384"/>
      <c r="M374" s="437"/>
    </row>
    <row r="375" spans="1:13" ht="18" customHeight="1" x14ac:dyDescent="0.2">
      <c r="A375" s="326">
        <v>188</v>
      </c>
      <c r="B375" s="263" t="s">
        <v>433</v>
      </c>
      <c r="C375" s="240" t="s">
        <v>612</v>
      </c>
      <c r="D375" s="240">
        <v>9.4</v>
      </c>
      <c r="E375" s="241"/>
      <c r="F375" s="240">
        <v>9.4</v>
      </c>
      <c r="G375" s="240"/>
      <c r="H375" s="240"/>
      <c r="I375" s="228" t="s">
        <v>332</v>
      </c>
      <c r="J375" s="228"/>
      <c r="K375" s="240">
        <v>9.4</v>
      </c>
      <c r="L375" s="326"/>
      <c r="M375" s="436" t="s">
        <v>146</v>
      </c>
    </row>
    <row r="376" spans="1:13" ht="18" customHeight="1" x14ac:dyDescent="0.2">
      <c r="A376" s="326">
        <v>189</v>
      </c>
      <c r="B376" s="263" t="s">
        <v>434</v>
      </c>
      <c r="C376" s="240" t="s">
        <v>613</v>
      </c>
      <c r="D376" s="240">
        <v>573.20000000000005</v>
      </c>
      <c r="E376" s="241">
        <v>235</v>
      </c>
      <c r="F376" s="240">
        <v>40.799999999999997</v>
      </c>
      <c r="G376" s="240">
        <v>142.5</v>
      </c>
      <c r="H376" s="240">
        <v>154.9</v>
      </c>
      <c r="I376" s="335" t="s">
        <v>431</v>
      </c>
      <c r="J376" s="228"/>
      <c r="K376" s="240">
        <v>573.20000000000005</v>
      </c>
      <c r="L376" s="326"/>
      <c r="M376" s="437"/>
    </row>
    <row r="377" spans="1:13" ht="49.5" customHeight="1" x14ac:dyDescent="0.2">
      <c r="A377" s="384">
        <v>190</v>
      </c>
      <c r="B377" s="391" t="s">
        <v>251</v>
      </c>
      <c r="C377" s="385" t="s">
        <v>614</v>
      </c>
      <c r="D377" s="385">
        <v>1250</v>
      </c>
      <c r="E377" s="364"/>
      <c r="F377" s="385">
        <v>1250</v>
      </c>
      <c r="G377" s="392"/>
      <c r="H377" s="392"/>
      <c r="I377" s="442" t="s">
        <v>314</v>
      </c>
      <c r="J377" s="384"/>
      <c r="K377" s="385">
        <v>1250</v>
      </c>
      <c r="L377" s="384"/>
      <c r="M377" s="436" t="s">
        <v>146</v>
      </c>
    </row>
    <row r="378" spans="1:13" ht="12.75" hidden="1" customHeight="1" x14ac:dyDescent="0.2">
      <c r="A378" s="384"/>
      <c r="B378" s="391"/>
      <c r="C378" s="385"/>
      <c r="D378" s="385"/>
      <c r="E378" s="394"/>
      <c r="F378" s="385"/>
      <c r="G378" s="392"/>
      <c r="H378" s="392"/>
      <c r="I378" s="442"/>
      <c r="J378" s="384"/>
      <c r="K378" s="385"/>
      <c r="L378" s="384"/>
      <c r="M378" s="437"/>
    </row>
    <row r="379" spans="1:13" ht="50.25" customHeight="1" x14ac:dyDescent="0.2">
      <c r="A379" s="384">
        <v>191</v>
      </c>
      <c r="B379" s="391" t="s">
        <v>435</v>
      </c>
      <c r="C379" s="385" t="s">
        <v>615</v>
      </c>
      <c r="D379" s="385">
        <v>192.6</v>
      </c>
      <c r="E379" s="392"/>
      <c r="F379" s="385">
        <v>100</v>
      </c>
      <c r="G379" s="364">
        <v>92.6</v>
      </c>
      <c r="H379" s="392"/>
      <c r="I379" s="442" t="s">
        <v>314</v>
      </c>
      <c r="J379" s="384"/>
      <c r="K379" s="385">
        <v>192.6</v>
      </c>
      <c r="L379" s="384"/>
      <c r="M379" s="436" t="s">
        <v>146</v>
      </c>
    </row>
    <row r="380" spans="1:13" ht="12.75" hidden="1" customHeight="1" x14ac:dyDescent="0.2">
      <c r="A380" s="384"/>
      <c r="B380" s="391"/>
      <c r="C380" s="385"/>
      <c r="D380" s="385"/>
      <c r="E380" s="392"/>
      <c r="F380" s="385"/>
      <c r="G380" s="394"/>
      <c r="H380" s="392"/>
      <c r="I380" s="442"/>
      <c r="J380" s="384"/>
      <c r="K380" s="385"/>
      <c r="L380" s="384"/>
      <c r="M380" s="437"/>
    </row>
    <row r="381" spans="1:13" ht="51.75" customHeight="1" x14ac:dyDescent="0.2">
      <c r="A381" s="384">
        <v>192</v>
      </c>
      <c r="B381" s="391" t="s">
        <v>252</v>
      </c>
      <c r="C381" s="385" t="s">
        <v>436</v>
      </c>
      <c r="D381" s="385">
        <v>195.2</v>
      </c>
      <c r="E381" s="385"/>
      <c r="F381" s="385">
        <v>84.5</v>
      </c>
      <c r="G381" s="385">
        <v>60.7</v>
      </c>
      <c r="H381" s="385">
        <v>50</v>
      </c>
      <c r="I381" s="369" t="s">
        <v>431</v>
      </c>
      <c r="J381" s="369"/>
      <c r="K381" s="385">
        <v>195.2</v>
      </c>
      <c r="L381" s="369"/>
      <c r="M381" s="356" t="s">
        <v>146</v>
      </c>
    </row>
    <row r="382" spans="1:13" x14ac:dyDescent="0.2">
      <c r="A382" s="384"/>
      <c r="B382" s="391"/>
      <c r="C382" s="385"/>
      <c r="D382" s="385"/>
      <c r="E382" s="385"/>
      <c r="F382" s="385"/>
      <c r="G382" s="385"/>
      <c r="H382" s="385"/>
      <c r="I382" s="369"/>
      <c r="J382" s="369"/>
      <c r="K382" s="385"/>
      <c r="L382" s="369"/>
      <c r="M382" s="443"/>
    </row>
    <row r="383" spans="1:13" ht="63.75" customHeight="1" x14ac:dyDescent="0.2">
      <c r="A383" s="384">
        <v>193</v>
      </c>
      <c r="B383" s="391" t="s">
        <v>274</v>
      </c>
      <c r="C383" s="392"/>
      <c r="D383" s="385">
        <v>114.6</v>
      </c>
      <c r="E383" s="385"/>
      <c r="F383" s="385">
        <v>85.5</v>
      </c>
      <c r="G383" s="385">
        <v>20</v>
      </c>
      <c r="H383" s="385">
        <v>9.1</v>
      </c>
      <c r="I383" s="442" t="s">
        <v>437</v>
      </c>
      <c r="J383" s="369"/>
      <c r="K383" s="385">
        <v>114.6</v>
      </c>
      <c r="L383" s="384"/>
      <c r="M383" s="436" t="s">
        <v>146</v>
      </c>
    </row>
    <row r="384" spans="1:13" hidden="1" x14ac:dyDescent="0.2">
      <c r="A384" s="384"/>
      <c r="B384" s="391"/>
      <c r="C384" s="392"/>
      <c r="D384" s="385"/>
      <c r="E384" s="385"/>
      <c r="F384" s="385"/>
      <c r="G384" s="385"/>
      <c r="H384" s="385"/>
      <c r="I384" s="442"/>
      <c r="J384" s="369"/>
      <c r="K384" s="385"/>
      <c r="L384" s="384"/>
      <c r="M384" s="437"/>
    </row>
    <row r="385" spans="1:13" ht="47.25" customHeight="1" x14ac:dyDescent="0.2">
      <c r="A385" s="384">
        <v>194</v>
      </c>
      <c r="B385" s="391" t="s">
        <v>253</v>
      </c>
      <c r="C385" s="392"/>
      <c r="D385" s="392">
        <v>12.8</v>
      </c>
      <c r="E385" s="392"/>
      <c r="F385" s="392">
        <v>6.4</v>
      </c>
      <c r="G385" s="392">
        <v>6.4</v>
      </c>
      <c r="H385" s="392"/>
      <c r="I385" s="456" t="s">
        <v>286</v>
      </c>
      <c r="J385" s="384"/>
      <c r="K385" s="392">
        <v>12.8</v>
      </c>
      <c r="L385" s="384"/>
      <c r="M385" s="436" t="s">
        <v>146</v>
      </c>
    </row>
    <row r="386" spans="1:13" hidden="1" x14ac:dyDescent="0.2">
      <c r="A386" s="384"/>
      <c r="B386" s="391"/>
      <c r="C386" s="392"/>
      <c r="D386" s="392"/>
      <c r="E386" s="392"/>
      <c r="F386" s="392"/>
      <c r="G386" s="392"/>
      <c r="H386" s="392"/>
      <c r="I386" s="456"/>
      <c r="J386" s="384"/>
      <c r="K386" s="392"/>
      <c r="L386" s="384"/>
      <c r="M386" s="437"/>
    </row>
    <row r="387" spans="1:13" ht="53.25" customHeight="1" x14ac:dyDescent="0.2">
      <c r="A387" s="384">
        <v>195</v>
      </c>
      <c r="B387" s="391" t="s">
        <v>607</v>
      </c>
      <c r="C387" s="392"/>
      <c r="D387" s="385">
        <v>36.9</v>
      </c>
      <c r="E387" s="385"/>
      <c r="F387" s="385">
        <v>20</v>
      </c>
      <c r="G387" s="385">
        <v>16.899999999999999</v>
      </c>
      <c r="H387" s="385"/>
      <c r="I387" s="442" t="s">
        <v>438</v>
      </c>
      <c r="J387" s="369"/>
      <c r="K387" s="385">
        <v>36.9</v>
      </c>
      <c r="L387" s="384"/>
      <c r="M387" s="436" t="s">
        <v>146</v>
      </c>
    </row>
    <row r="388" spans="1:13" hidden="1" x14ac:dyDescent="0.2">
      <c r="A388" s="384"/>
      <c r="B388" s="391"/>
      <c r="C388" s="392"/>
      <c r="D388" s="385"/>
      <c r="E388" s="385"/>
      <c r="F388" s="385"/>
      <c r="G388" s="385"/>
      <c r="H388" s="385"/>
      <c r="I388" s="369"/>
      <c r="J388" s="369"/>
      <c r="K388" s="385"/>
      <c r="L388" s="384"/>
      <c r="M388" s="437"/>
    </row>
    <row r="389" spans="1:13" ht="30" x14ac:dyDescent="0.2">
      <c r="A389" s="326">
        <v>196</v>
      </c>
      <c r="B389" s="263" t="s">
        <v>439</v>
      </c>
      <c r="C389" s="336" t="s">
        <v>616</v>
      </c>
      <c r="D389" s="240">
        <v>9669</v>
      </c>
      <c r="E389" s="240">
        <v>600.5</v>
      </c>
      <c r="F389" s="240">
        <v>7500</v>
      </c>
      <c r="G389" s="240">
        <v>1568.5</v>
      </c>
      <c r="H389" s="240"/>
      <c r="I389" s="228" t="s">
        <v>314</v>
      </c>
      <c r="J389" s="228"/>
      <c r="K389" s="240">
        <v>9669</v>
      </c>
      <c r="L389" s="326"/>
      <c r="M389" s="337"/>
    </row>
    <row r="390" spans="1:13" ht="49.5" customHeight="1" x14ac:dyDescent="0.2">
      <c r="A390" s="384">
        <v>197</v>
      </c>
      <c r="B390" s="391" t="s">
        <v>440</v>
      </c>
      <c r="C390" s="385"/>
      <c r="D390" s="385">
        <v>110</v>
      </c>
      <c r="E390" s="385"/>
      <c r="F390" s="385"/>
      <c r="G390" s="385">
        <v>110</v>
      </c>
      <c r="H390" s="385"/>
      <c r="I390" s="442" t="s">
        <v>286</v>
      </c>
      <c r="J390" s="369"/>
      <c r="K390" s="385">
        <v>110</v>
      </c>
      <c r="L390" s="384"/>
      <c r="M390" s="436" t="s">
        <v>146</v>
      </c>
    </row>
    <row r="391" spans="1:13" hidden="1" x14ac:dyDescent="0.2">
      <c r="A391" s="384"/>
      <c r="B391" s="391"/>
      <c r="C391" s="385"/>
      <c r="D391" s="385"/>
      <c r="E391" s="385"/>
      <c r="F391" s="385"/>
      <c r="G391" s="385"/>
      <c r="H391" s="385"/>
      <c r="I391" s="442"/>
      <c r="J391" s="369"/>
      <c r="K391" s="385"/>
      <c r="L391" s="384"/>
      <c r="M391" s="437"/>
    </row>
    <row r="392" spans="1:13" x14ac:dyDescent="0.2">
      <c r="A392" s="384">
        <v>198</v>
      </c>
      <c r="B392" s="454" t="s">
        <v>254</v>
      </c>
      <c r="C392" s="392" t="s">
        <v>615</v>
      </c>
      <c r="D392" s="385">
        <v>12</v>
      </c>
      <c r="E392" s="385"/>
      <c r="F392" s="385">
        <v>12</v>
      </c>
      <c r="G392" s="385"/>
      <c r="H392" s="385"/>
      <c r="I392" s="442" t="s">
        <v>286</v>
      </c>
      <c r="J392" s="369"/>
      <c r="K392" s="385">
        <v>12</v>
      </c>
      <c r="L392" s="369"/>
      <c r="M392" s="436" t="s">
        <v>146</v>
      </c>
    </row>
    <row r="393" spans="1:13" ht="36.75" customHeight="1" x14ac:dyDescent="0.2">
      <c r="A393" s="384"/>
      <c r="B393" s="455"/>
      <c r="C393" s="392"/>
      <c r="D393" s="385"/>
      <c r="E393" s="385"/>
      <c r="F393" s="385"/>
      <c r="G393" s="385"/>
      <c r="H393" s="385"/>
      <c r="I393" s="442"/>
      <c r="J393" s="369"/>
      <c r="K393" s="385"/>
      <c r="L393" s="369"/>
      <c r="M393" s="437"/>
    </row>
    <row r="394" spans="1:13" ht="19.5" customHeight="1" x14ac:dyDescent="0.25">
      <c r="A394" s="12"/>
      <c r="B394" s="31" t="s">
        <v>197</v>
      </c>
      <c r="C394" s="26"/>
      <c r="D394" s="43">
        <f t="shared" ref="D394:L394" si="22">SUM(D371:D393)</f>
        <v>19837</v>
      </c>
      <c r="E394" s="43">
        <f t="shared" si="22"/>
        <v>1079.9000000000001</v>
      </c>
      <c r="F394" s="43">
        <f t="shared" si="22"/>
        <v>11908.6</v>
      </c>
      <c r="G394" s="43">
        <f t="shared" si="22"/>
        <v>5938.9999999999991</v>
      </c>
      <c r="H394" s="43">
        <f t="shared" si="22"/>
        <v>909.5</v>
      </c>
      <c r="I394" s="43">
        <f t="shared" si="22"/>
        <v>0</v>
      </c>
      <c r="J394" s="43">
        <f t="shared" si="22"/>
        <v>0</v>
      </c>
      <c r="K394" s="43">
        <f t="shared" si="22"/>
        <v>19837</v>
      </c>
      <c r="L394" s="43">
        <f t="shared" si="22"/>
        <v>0</v>
      </c>
      <c r="M394" s="34"/>
    </row>
    <row r="395" spans="1:13" ht="18.75" x14ac:dyDescent="0.3">
      <c r="A395" s="448" t="s">
        <v>267</v>
      </c>
      <c r="B395" s="448"/>
      <c r="C395" s="448"/>
      <c r="D395" s="448"/>
      <c r="E395" s="448"/>
      <c r="F395" s="448"/>
      <c r="G395" s="448"/>
      <c r="H395" s="448"/>
      <c r="I395" s="448"/>
      <c r="J395" s="448"/>
      <c r="K395" s="448"/>
      <c r="L395" s="448"/>
      <c r="M395" s="448"/>
    </row>
    <row r="396" spans="1:13" ht="12.75" customHeight="1" x14ac:dyDescent="0.25">
      <c r="A396" s="350">
        <v>199</v>
      </c>
      <c r="B396" s="405" t="s">
        <v>113</v>
      </c>
      <c r="C396" s="464" t="s">
        <v>196</v>
      </c>
      <c r="D396" s="364">
        <v>1500</v>
      </c>
      <c r="E396" s="255"/>
      <c r="F396" s="255"/>
      <c r="G396" s="255"/>
      <c r="H396" s="255"/>
      <c r="I396" s="444" t="s">
        <v>114</v>
      </c>
      <c r="J396" s="452"/>
      <c r="K396" s="362">
        <v>1200</v>
      </c>
      <c r="L396" s="449">
        <v>300</v>
      </c>
      <c r="M396" s="356" t="s">
        <v>115</v>
      </c>
    </row>
    <row r="397" spans="1:13" ht="12.75" customHeight="1" x14ac:dyDescent="0.25">
      <c r="A397" s="463"/>
      <c r="B397" s="406"/>
      <c r="C397" s="465"/>
      <c r="D397" s="394"/>
      <c r="E397" s="257">
        <v>300</v>
      </c>
      <c r="F397" s="257">
        <v>150</v>
      </c>
      <c r="G397" s="257">
        <v>150</v>
      </c>
      <c r="H397" s="257">
        <v>900</v>
      </c>
      <c r="I397" s="445"/>
      <c r="J397" s="453"/>
      <c r="K397" s="451"/>
      <c r="L397" s="450"/>
      <c r="M397" s="379"/>
    </row>
    <row r="398" spans="1:13" ht="51" customHeight="1" x14ac:dyDescent="0.2">
      <c r="A398" s="226">
        <v>200</v>
      </c>
      <c r="B398" s="250" t="s">
        <v>116</v>
      </c>
      <c r="C398" s="226" t="s">
        <v>117</v>
      </c>
      <c r="D398" s="338">
        <v>2.5</v>
      </c>
      <c r="E398" s="338"/>
      <c r="F398" s="338">
        <v>1</v>
      </c>
      <c r="G398" s="338">
        <v>1.5</v>
      </c>
      <c r="H398" s="338"/>
      <c r="I398" s="228" t="s">
        <v>438</v>
      </c>
      <c r="J398" s="338"/>
      <c r="K398" s="338"/>
      <c r="L398" s="338">
        <v>2.5</v>
      </c>
      <c r="M398" s="228" t="s">
        <v>115</v>
      </c>
    </row>
    <row r="399" spans="1:13" ht="42" customHeight="1" x14ac:dyDescent="0.25">
      <c r="A399" s="226">
        <v>201</v>
      </c>
      <c r="B399" s="250" t="s">
        <v>118</v>
      </c>
      <c r="C399" s="226" t="s">
        <v>143</v>
      </c>
      <c r="D399" s="338">
        <v>8</v>
      </c>
      <c r="E399" s="339"/>
      <c r="F399" s="338"/>
      <c r="G399" s="338">
        <v>8</v>
      </c>
      <c r="H399" s="338"/>
      <c r="I399" s="228" t="s">
        <v>541</v>
      </c>
      <c r="J399" s="338"/>
      <c r="K399" s="338"/>
      <c r="L399" s="338">
        <v>8</v>
      </c>
      <c r="M399" s="228" t="s">
        <v>115</v>
      </c>
    </row>
    <row r="400" spans="1:13" ht="30" x14ac:dyDescent="0.25">
      <c r="A400" s="226">
        <v>202</v>
      </c>
      <c r="B400" s="330" t="s">
        <v>275</v>
      </c>
      <c r="C400" s="325"/>
      <c r="D400" s="338">
        <v>25</v>
      </c>
      <c r="E400" s="339"/>
      <c r="F400" s="338"/>
      <c r="G400" s="338">
        <v>25</v>
      </c>
      <c r="H400" s="338"/>
      <c r="I400" s="228" t="s">
        <v>438</v>
      </c>
      <c r="J400" s="338"/>
      <c r="K400" s="338"/>
      <c r="L400" s="338">
        <v>25</v>
      </c>
      <c r="M400" s="228" t="s">
        <v>115</v>
      </c>
    </row>
    <row r="401" spans="1:15" s="44" customFormat="1" ht="45" x14ac:dyDescent="0.25">
      <c r="A401" s="226">
        <v>203</v>
      </c>
      <c r="B401" s="330" t="s">
        <v>276</v>
      </c>
      <c r="C401" s="226" t="s">
        <v>255</v>
      </c>
      <c r="D401" s="338">
        <v>8.5</v>
      </c>
      <c r="E401" s="338"/>
      <c r="F401" s="338"/>
      <c r="G401" s="338">
        <v>8.5</v>
      </c>
      <c r="H401" s="338"/>
      <c r="I401" s="228" t="s">
        <v>286</v>
      </c>
      <c r="J401" s="338"/>
      <c r="K401" s="338"/>
      <c r="L401" s="338">
        <v>8.5</v>
      </c>
      <c r="M401" s="228" t="s">
        <v>115</v>
      </c>
    </row>
    <row r="402" spans="1:15" ht="45" x14ac:dyDescent="0.25">
      <c r="A402" s="226">
        <v>204</v>
      </c>
      <c r="B402" s="330" t="s">
        <v>199</v>
      </c>
      <c r="C402" s="226" t="s">
        <v>120</v>
      </c>
      <c r="D402" s="338">
        <v>28</v>
      </c>
      <c r="E402" s="339"/>
      <c r="F402" s="338"/>
      <c r="G402" s="338"/>
      <c r="H402" s="338">
        <v>28</v>
      </c>
      <c r="I402" s="228" t="s">
        <v>542</v>
      </c>
      <c r="J402" s="338"/>
      <c r="K402" s="338"/>
      <c r="L402" s="338">
        <v>28</v>
      </c>
      <c r="M402" s="228" t="s">
        <v>115</v>
      </c>
    </row>
    <row r="403" spans="1:15" ht="15" x14ac:dyDescent="0.25">
      <c r="A403" s="226">
        <v>205</v>
      </c>
      <c r="B403" s="250" t="s">
        <v>200</v>
      </c>
      <c r="C403" s="325"/>
      <c r="D403" s="338">
        <v>80</v>
      </c>
      <c r="E403" s="338"/>
      <c r="F403" s="338">
        <v>30</v>
      </c>
      <c r="G403" s="338">
        <v>30</v>
      </c>
      <c r="H403" s="338">
        <v>20</v>
      </c>
      <c r="I403" s="228" t="s">
        <v>543</v>
      </c>
      <c r="J403" s="338"/>
      <c r="K403" s="338"/>
      <c r="L403" s="338">
        <v>80</v>
      </c>
      <c r="M403" s="228" t="s">
        <v>115</v>
      </c>
    </row>
    <row r="404" spans="1:15" ht="30" x14ac:dyDescent="0.25">
      <c r="A404" s="226">
        <v>206</v>
      </c>
      <c r="B404" s="250" t="s">
        <v>538</v>
      </c>
      <c r="C404" s="226" t="s">
        <v>539</v>
      </c>
      <c r="D404" s="338">
        <v>26</v>
      </c>
      <c r="E404" s="339"/>
      <c r="F404" s="338"/>
      <c r="G404" s="338">
        <v>26</v>
      </c>
      <c r="H404" s="338"/>
      <c r="I404" s="228" t="s">
        <v>286</v>
      </c>
      <c r="J404" s="338"/>
      <c r="K404" s="338">
        <v>26</v>
      </c>
      <c r="L404" s="338"/>
      <c r="M404" s="228" t="s">
        <v>115</v>
      </c>
    </row>
    <row r="405" spans="1:15" ht="30" x14ac:dyDescent="0.25">
      <c r="A405" s="226">
        <v>207</v>
      </c>
      <c r="B405" s="330" t="s">
        <v>540</v>
      </c>
      <c r="C405" s="325"/>
      <c r="D405" s="338">
        <v>300</v>
      </c>
      <c r="E405" s="339"/>
      <c r="F405" s="338">
        <v>150</v>
      </c>
      <c r="G405" s="338">
        <v>150</v>
      </c>
      <c r="H405" s="338"/>
      <c r="I405" s="228" t="s">
        <v>438</v>
      </c>
      <c r="J405" s="338"/>
      <c r="K405" s="338"/>
      <c r="L405" s="338">
        <v>300</v>
      </c>
      <c r="M405" s="228" t="s">
        <v>115</v>
      </c>
    </row>
    <row r="406" spans="1:15" ht="31.5" x14ac:dyDescent="0.25">
      <c r="A406" s="16"/>
      <c r="B406" s="33" t="s">
        <v>277</v>
      </c>
      <c r="C406" s="16"/>
      <c r="D406" s="38">
        <f>SUM(D396:D405)</f>
        <v>1978</v>
      </c>
      <c r="E406" s="38">
        <f t="shared" ref="E406:L406" si="23">SUM(E396:E405)</f>
        <v>300</v>
      </c>
      <c r="F406" s="38">
        <f t="shared" si="23"/>
        <v>331</v>
      </c>
      <c r="G406" s="38">
        <f t="shared" si="23"/>
        <v>399</v>
      </c>
      <c r="H406" s="38">
        <f t="shared" si="23"/>
        <v>948</v>
      </c>
      <c r="I406" s="38">
        <f t="shared" si="23"/>
        <v>0</v>
      </c>
      <c r="J406" s="38">
        <f t="shared" si="23"/>
        <v>0</v>
      </c>
      <c r="K406" s="38">
        <f t="shared" si="23"/>
        <v>1226</v>
      </c>
      <c r="L406" s="38">
        <f t="shared" si="23"/>
        <v>752</v>
      </c>
      <c r="M406" s="30"/>
    </row>
    <row r="407" spans="1:15" ht="18.75" x14ac:dyDescent="0.3">
      <c r="A407" s="448" t="s">
        <v>121</v>
      </c>
      <c r="B407" s="448"/>
      <c r="C407" s="448"/>
      <c r="D407" s="448"/>
      <c r="E407" s="448"/>
      <c r="F407" s="448"/>
      <c r="G407" s="448"/>
      <c r="H407" s="448"/>
      <c r="I407" s="448"/>
      <c r="J407" s="448"/>
      <c r="K407" s="448"/>
      <c r="L407" s="448"/>
      <c r="M407" s="448"/>
    </row>
    <row r="408" spans="1:15" customFormat="1" ht="15" x14ac:dyDescent="0.2">
      <c r="A408" s="142">
        <v>208</v>
      </c>
      <c r="B408" s="143" t="s">
        <v>544</v>
      </c>
      <c r="C408" s="142"/>
      <c r="D408" s="144"/>
      <c r="E408" s="145"/>
      <c r="F408" s="146"/>
      <c r="G408" s="145"/>
      <c r="H408" s="146"/>
      <c r="I408" s="147" t="s">
        <v>545</v>
      </c>
      <c r="J408" s="148"/>
      <c r="K408" s="149"/>
      <c r="L408" s="150"/>
      <c r="M408" s="147" t="s">
        <v>122</v>
      </c>
      <c r="N408" s="124" t="s">
        <v>546</v>
      </c>
    </row>
    <row r="409" spans="1:15" customFormat="1" ht="14.25" x14ac:dyDescent="0.2">
      <c r="A409" s="151"/>
      <c r="B409" s="152" t="s">
        <v>547</v>
      </c>
      <c r="C409" s="151" t="s">
        <v>548</v>
      </c>
      <c r="D409" s="153">
        <f>SUM(E409:H409)</f>
        <v>1450</v>
      </c>
      <c r="E409" s="154">
        <v>155.74</v>
      </c>
      <c r="F409" s="155">
        <v>429.63</v>
      </c>
      <c r="G409" s="154">
        <v>625.65</v>
      </c>
      <c r="H409" s="155">
        <v>238.98</v>
      </c>
      <c r="I409" s="156" t="s">
        <v>124</v>
      </c>
      <c r="J409" s="157"/>
      <c r="K409" s="156"/>
      <c r="L409" s="158">
        <f>SUM(D409)</f>
        <v>1450</v>
      </c>
      <c r="M409" s="156" t="s">
        <v>123</v>
      </c>
      <c r="N409" s="128"/>
    </row>
    <row r="410" spans="1:15" customFormat="1" ht="14.25" x14ac:dyDescent="0.2">
      <c r="A410" s="159"/>
      <c r="B410" s="160" t="s">
        <v>549</v>
      </c>
      <c r="C410" s="161" t="s">
        <v>550</v>
      </c>
      <c r="D410" s="162">
        <v>577</v>
      </c>
      <c r="E410" s="163"/>
      <c r="F410" s="164">
        <v>250</v>
      </c>
      <c r="G410" s="165">
        <v>327</v>
      </c>
      <c r="H410" s="166"/>
      <c r="I410" s="167" t="s">
        <v>551</v>
      </c>
      <c r="J410" s="166"/>
      <c r="K410" s="165">
        <f>SUM(D410)</f>
        <v>577</v>
      </c>
      <c r="L410" s="168"/>
      <c r="M410" s="169" t="s">
        <v>125</v>
      </c>
      <c r="N410" s="128"/>
    </row>
    <row r="411" spans="1:15" customFormat="1" ht="14.25" x14ac:dyDescent="0.2">
      <c r="A411" s="147">
        <v>209</v>
      </c>
      <c r="B411" s="170" t="s">
        <v>552</v>
      </c>
      <c r="C411" s="171"/>
      <c r="D411" s="155"/>
      <c r="E411" s="172"/>
      <c r="F411" s="172"/>
      <c r="G411" s="172"/>
      <c r="H411" s="173"/>
      <c r="I411" s="156" t="s">
        <v>545</v>
      </c>
      <c r="J411" s="174"/>
      <c r="K411" s="174"/>
      <c r="L411" s="174"/>
      <c r="M411" s="147" t="s">
        <v>122</v>
      </c>
      <c r="N411" s="128" t="s">
        <v>546</v>
      </c>
    </row>
    <row r="412" spans="1:15" customFormat="1" ht="14.25" x14ac:dyDescent="0.2">
      <c r="A412" s="156"/>
      <c r="B412" s="175" t="s">
        <v>553</v>
      </c>
      <c r="C412" s="156" t="s">
        <v>554</v>
      </c>
      <c r="D412" s="155">
        <f>SUM(E412:H412)</f>
        <v>78</v>
      </c>
      <c r="E412" s="154">
        <v>14.3</v>
      </c>
      <c r="F412" s="154">
        <v>26</v>
      </c>
      <c r="G412" s="154">
        <v>24.7</v>
      </c>
      <c r="H412" s="158">
        <v>13</v>
      </c>
      <c r="I412" s="156" t="s">
        <v>555</v>
      </c>
      <c r="J412" s="174"/>
      <c r="K412" s="174"/>
      <c r="L412" s="154">
        <f>SUM(D412)</f>
        <v>78</v>
      </c>
      <c r="M412" s="156" t="s">
        <v>123</v>
      </c>
      <c r="N412" s="128"/>
    </row>
    <row r="413" spans="1:15" customFormat="1" ht="14.25" x14ac:dyDescent="0.2">
      <c r="A413" s="147">
        <v>210</v>
      </c>
      <c r="B413" s="176" t="s">
        <v>556</v>
      </c>
      <c r="C413" s="147"/>
      <c r="D413" s="177"/>
      <c r="E413" s="171"/>
      <c r="F413" s="171"/>
      <c r="G413" s="171"/>
      <c r="H413" s="171"/>
      <c r="I413" s="147" t="s">
        <v>545</v>
      </c>
      <c r="J413" s="176"/>
      <c r="K413" s="176"/>
      <c r="L413" s="149"/>
      <c r="M413" s="147" t="s">
        <v>122</v>
      </c>
      <c r="N413" s="128"/>
    </row>
    <row r="414" spans="1:15" customFormat="1" ht="14.25" x14ac:dyDescent="0.2">
      <c r="A414" s="169"/>
      <c r="B414" s="178" t="s">
        <v>557</v>
      </c>
      <c r="C414" s="169" t="s">
        <v>558</v>
      </c>
      <c r="D414" s="179">
        <f>SUM(E414:H414)</f>
        <v>119</v>
      </c>
      <c r="E414" s="179">
        <v>12.6</v>
      </c>
      <c r="F414" s="179">
        <v>39.200000000000003</v>
      </c>
      <c r="G414" s="179">
        <v>46.2</v>
      </c>
      <c r="H414" s="179">
        <v>21</v>
      </c>
      <c r="I414" s="169" t="s">
        <v>559</v>
      </c>
      <c r="J414" s="178"/>
      <c r="K414" s="179"/>
      <c r="L414" s="179">
        <f>SUM(D414)</f>
        <v>119</v>
      </c>
      <c r="M414" s="169" t="s">
        <v>123</v>
      </c>
      <c r="N414" s="128" t="s">
        <v>546</v>
      </c>
      <c r="O414" s="133"/>
    </row>
    <row r="415" spans="1:15" customFormat="1" ht="14.25" x14ac:dyDescent="0.2">
      <c r="A415" s="147">
        <v>211</v>
      </c>
      <c r="B415" s="176" t="s">
        <v>560</v>
      </c>
      <c r="C415" s="171"/>
      <c r="D415" s="171"/>
      <c r="E415" s="171"/>
      <c r="F415" s="180"/>
      <c r="G415" s="171"/>
      <c r="H415" s="171"/>
      <c r="I415" s="150" t="s">
        <v>561</v>
      </c>
      <c r="J415" s="170"/>
      <c r="K415" s="176"/>
      <c r="L415" s="176"/>
      <c r="M415" s="147" t="s">
        <v>122</v>
      </c>
      <c r="N415" s="128"/>
    </row>
    <row r="416" spans="1:15" customFormat="1" ht="14.25" x14ac:dyDescent="0.2">
      <c r="A416" s="156"/>
      <c r="B416" s="174" t="s">
        <v>562</v>
      </c>
      <c r="C416" s="154" t="s">
        <v>563</v>
      </c>
      <c r="D416" s="154">
        <v>180</v>
      </c>
      <c r="E416" s="154">
        <v>45</v>
      </c>
      <c r="F416" s="153">
        <v>45</v>
      </c>
      <c r="G416" s="154">
        <v>45</v>
      </c>
      <c r="H416" s="154">
        <v>45</v>
      </c>
      <c r="I416" s="181" t="s">
        <v>551</v>
      </c>
      <c r="J416" s="182"/>
      <c r="K416" s="174"/>
      <c r="L416" s="154">
        <f>SUM(D416)</f>
        <v>180</v>
      </c>
      <c r="M416" s="156" t="s">
        <v>123</v>
      </c>
      <c r="N416" s="128" t="s">
        <v>546</v>
      </c>
    </row>
    <row r="417" spans="1:14" customFormat="1" ht="14.25" x14ac:dyDescent="0.2">
      <c r="A417" s="169"/>
      <c r="B417" s="178" t="s">
        <v>564</v>
      </c>
      <c r="C417" s="169"/>
      <c r="D417" s="179"/>
      <c r="E417" s="179"/>
      <c r="F417" s="183"/>
      <c r="G417" s="179"/>
      <c r="H417" s="179"/>
      <c r="I417" s="184"/>
      <c r="J417" s="185"/>
      <c r="K417" s="178"/>
      <c r="L417" s="179"/>
      <c r="M417" s="169" t="s">
        <v>125</v>
      </c>
      <c r="N417" s="128"/>
    </row>
    <row r="418" spans="1:14" customFormat="1" ht="14.25" x14ac:dyDescent="0.2">
      <c r="A418" s="156">
        <v>212</v>
      </c>
      <c r="B418" s="174" t="s">
        <v>565</v>
      </c>
      <c r="C418" s="172"/>
      <c r="D418" s="186"/>
      <c r="E418" s="187"/>
      <c r="F418" s="188"/>
      <c r="G418" s="187"/>
      <c r="H418" s="188"/>
      <c r="I418" s="156" t="s">
        <v>545</v>
      </c>
      <c r="J418" s="157" t="s">
        <v>58</v>
      </c>
      <c r="K418" s="154"/>
      <c r="L418" s="154"/>
      <c r="M418" s="156" t="s">
        <v>122</v>
      </c>
      <c r="N418" s="128" t="s">
        <v>546</v>
      </c>
    </row>
    <row r="419" spans="1:14" customFormat="1" ht="14.25" x14ac:dyDescent="0.2">
      <c r="A419" s="156"/>
      <c r="B419" s="174" t="s">
        <v>566</v>
      </c>
      <c r="C419" s="156" t="s">
        <v>567</v>
      </c>
      <c r="D419" s="154">
        <f>SUM(E419:H419)</f>
        <v>220.5</v>
      </c>
      <c r="E419" s="154">
        <v>35.700000000000003</v>
      </c>
      <c r="F419" s="153">
        <v>56</v>
      </c>
      <c r="G419" s="154">
        <v>77</v>
      </c>
      <c r="H419" s="153">
        <v>51.8</v>
      </c>
      <c r="I419" s="156" t="s">
        <v>555</v>
      </c>
      <c r="J419" s="157"/>
      <c r="K419" s="154"/>
      <c r="L419" s="154">
        <f>SUM(D419)</f>
        <v>220.5</v>
      </c>
      <c r="M419" s="156" t="s">
        <v>126</v>
      </c>
      <c r="N419" s="128"/>
    </row>
    <row r="420" spans="1:14" customFormat="1" ht="14.25" x14ac:dyDescent="0.2">
      <c r="A420" s="156"/>
      <c r="B420" s="175"/>
      <c r="C420" s="156" t="s">
        <v>568</v>
      </c>
      <c r="D420" s="162">
        <v>577</v>
      </c>
      <c r="E420" s="163"/>
      <c r="F420" s="164">
        <v>250</v>
      </c>
      <c r="G420" s="165">
        <v>327</v>
      </c>
      <c r="H420" s="166"/>
      <c r="I420" s="167" t="s">
        <v>551</v>
      </c>
      <c r="J420" s="166"/>
      <c r="K420" s="165">
        <f>SUM(D420)</f>
        <v>577</v>
      </c>
      <c r="L420" s="168"/>
      <c r="M420" s="169" t="s">
        <v>125</v>
      </c>
      <c r="N420" s="128"/>
    </row>
    <row r="421" spans="1:14" customFormat="1" ht="14.25" x14ac:dyDescent="0.2">
      <c r="A421" s="147">
        <v>213</v>
      </c>
      <c r="B421" s="189" t="s">
        <v>569</v>
      </c>
      <c r="C421" s="147"/>
      <c r="D421" s="190"/>
      <c r="E421" s="176"/>
      <c r="F421" s="190"/>
      <c r="G421" s="149"/>
      <c r="H421" s="191" t="s">
        <v>58</v>
      </c>
      <c r="I421" s="147" t="s">
        <v>545</v>
      </c>
      <c r="J421" s="191"/>
      <c r="K421" s="176"/>
      <c r="L421" s="190"/>
      <c r="M421" s="147" t="s">
        <v>122</v>
      </c>
      <c r="N421" s="128"/>
    </row>
    <row r="422" spans="1:14" customFormat="1" ht="14.25" x14ac:dyDescent="0.2">
      <c r="A422" s="156"/>
      <c r="B422" s="192" t="s">
        <v>570</v>
      </c>
      <c r="C422" s="156"/>
      <c r="D422" s="155"/>
      <c r="E422" s="193"/>
      <c r="F422" s="194"/>
      <c r="G422" s="195"/>
      <c r="H422" s="196"/>
      <c r="I422" s="156" t="s">
        <v>571</v>
      </c>
      <c r="J422" s="157"/>
      <c r="K422" s="174" t="s">
        <v>58</v>
      </c>
      <c r="L422" s="155"/>
      <c r="M422" s="156" t="s">
        <v>126</v>
      </c>
      <c r="N422" s="128" t="s">
        <v>58</v>
      </c>
    </row>
    <row r="423" spans="1:14" customFormat="1" ht="14.25" x14ac:dyDescent="0.2">
      <c r="A423" s="156"/>
      <c r="B423" s="192" t="s">
        <v>572</v>
      </c>
      <c r="C423" s="156" t="s">
        <v>290</v>
      </c>
      <c r="D423" s="155">
        <f>SUM(F423:G423)</f>
        <v>977.59550000000002</v>
      </c>
      <c r="E423" s="193"/>
      <c r="F423" s="155">
        <v>455.20699999999999</v>
      </c>
      <c r="G423" s="154">
        <v>522.38850000000002</v>
      </c>
      <c r="H423" s="196"/>
      <c r="I423" s="156" t="s">
        <v>573</v>
      </c>
      <c r="J423" s="157"/>
      <c r="K423" s="174"/>
      <c r="L423" s="155">
        <f>SUM(D423)</f>
        <v>977.59550000000002</v>
      </c>
      <c r="M423" s="156" t="s">
        <v>125</v>
      </c>
      <c r="N423" s="128" t="s">
        <v>546</v>
      </c>
    </row>
    <row r="424" spans="1:14" customFormat="1" ht="14.25" x14ac:dyDescent="0.2">
      <c r="A424" s="156"/>
      <c r="B424" s="192" t="s">
        <v>574</v>
      </c>
      <c r="C424" s="174"/>
      <c r="D424" s="197"/>
      <c r="E424" s="174"/>
      <c r="F424" s="157" t="s">
        <v>58</v>
      </c>
      <c r="G424" s="174"/>
      <c r="H424" s="157"/>
      <c r="I424" s="156"/>
      <c r="J424" s="157"/>
      <c r="K424" s="174"/>
      <c r="L424" s="157"/>
      <c r="M424" s="156"/>
      <c r="N424" s="128"/>
    </row>
    <row r="425" spans="1:14" customFormat="1" ht="14.25" x14ac:dyDescent="0.2">
      <c r="A425" s="142">
        <v>214</v>
      </c>
      <c r="B425" s="189" t="s">
        <v>127</v>
      </c>
      <c r="C425" s="176"/>
      <c r="D425" s="148"/>
      <c r="E425" s="176"/>
      <c r="F425" s="198"/>
      <c r="G425" s="171"/>
      <c r="H425" s="191"/>
      <c r="I425" s="147" t="s">
        <v>443</v>
      </c>
      <c r="J425" s="191"/>
      <c r="K425" s="176"/>
      <c r="L425" s="191"/>
      <c r="M425" s="147" t="s">
        <v>122</v>
      </c>
      <c r="N425" s="128"/>
    </row>
    <row r="426" spans="1:14" customFormat="1" ht="14.25" customHeight="1" x14ac:dyDescent="0.2">
      <c r="A426" s="151"/>
      <c r="B426" s="192" t="s">
        <v>575</v>
      </c>
      <c r="C426" s="156" t="s">
        <v>576</v>
      </c>
      <c r="D426" s="155">
        <v>17</v>
      </c>
      <c r="E426" s="174"/>
      <c r="F426" s="199">
        <v>10</v>
      </c>
      <c r="G426" s="200">
        <v>7</v>
      </c>
      <c r="H426" s="157"/>
      <c r="I426" s="156" t="s">
        <v>577</v>
      </c>
      <c r="J426" s="157"/>
      <c r="K426" s="174"/>
      <c r="L426" s="155">
        <f>SUM(D426)</f>
        <v>17</v>
      </c>
      <c r="M426" s="156" t="s">
        <v>123</v>
      </c>
      <c r="N426" s="128" t="s">
        <v>546</v>
      </c>
    </row>
    <row r="427" spans="1:14" customFormat="1" ht="14.25" customHeight="1" x14ac:dyDescent="0.2">
      <c r="A427" s="147">
        <v>215</v>
      </c>
      <c r="B427" s="201" t="s">
        <v>578</v>
      </c>
      <c r="C427" s="142"/>
      <c r="D427" s="149"/>
      <c r="E427" s="191"/>
      <c r="F427" s="202"/>
      <c r="G427" s="203"/>
      <c r="H427" s="176"/>
      <c r="I427" s="148"/>
      <c r="J427" s="176"/>
      <c r="K427" s="191"/>
      <c r="L427" s="149"/>
      <c r="M427" s="147" t="s">
        <v>122</v>
      </c>
      <c r="N427" s="128"/>
    </row>
    <row r="428" spans="1:14" customFormat="1" ht="14.25" customHeight="1" x14ac:dyDescent="0.2">
      <c r="A428" s="156"/>
      <c r="B428" s="204" t="s">
        <v>579</v>
      </c>
      <c r="C428" s="151"/>
      <c r="D428" s="154">
        <v>1500</v>
      </c>
      <c r="E428" s="157"/>
      <c r="F428" s="200">
        <v>250</v>
      </c>
      <c r="G428" s="199">
        <v>1000</v>
      </c>
      <c r="H428" s="200">
        <v>250</v>
      </c>
      <c r="I428" s="197"/>
      <c r="J428" s="174"/>
      <c r="K428" s="157"/>
      <c r="L428" s="154">
        <f>SUM(D428)</f>
        <v>1500</v>
      </c>
      <c r="M428" s="156" t="s">
        <v>126</v>
      </c>
      <c r="N428" s="128"/>
    </row>
    <row r="429" spans="1:14" customFormat="1" ht="14.25" customHeight="1" x14ac:dyDescent="0.2">
      <c r="A429" s="123">
        <v>216</v>
      </c>
      <c r="B429" s="138" t="s">
        <v>580</v>
      </c>
      <c r="C429" s="123"/>
      <c r="D429" s="134"/>
      <c r="E429" s="131"/>
      <c r="F429" s="140"/>
      <c r="G429" s="139"/>
      <c r="H429" s="135"/>
      <c r="I429" s="123"/>
      <c r="J429" s="135"/>
      <c r="K429" s="131"/>
      <c r="L429" s="134"/>
      <c r="M429" s="123"/>
      <c r="N429" s="128"/>
    </row>
    <row r="430" spans="1:14" customFormat="1" ht="14.25" customHeight="1" x14ac:dyDescent="0.2">
      <c r="A430" s="126"/>
      <c r="B430" s="141" t="s">
        <v>581</v>
      </c>
      <c r="C430" s="126" t="s">
        <v>582</v>
      </c>
      <c r="D430" s="125">
        <f>SUM(G430:H430)</f>
        <v>567</v>
      </c>
      <c r="E430" s="130"/>
      <c r="F430" s="136"/>
      <c r="G430" s="137">
        <v>300</v>
      </c>
      <c r="H430" s="125">
        <v>267</v>
      </c>
      <c r="I430" s="126"/>
      <c r="J430" s="127"/>
      <c r="K430" s="130"/>
      <c r="L430" s="125">
        <f>SUM(D430)</f>
        <v>567</v>
      </c>
      <c r="M430" s="126" t="s">
        <v>125</v>
      </c>
      <c r="N430" s="128" t="s">
        <v>546</v>
      </c>
    </row>
    <row r="431" spans="1:14" customFormat="1" ht="14.25" customHeight="1" x14ac:dyDescent="0.2">
      <c r="A431" s="129"/>
      <c r="B431" s="207" t="s">
        <v>583</v>
      </c>
      <c r="C431" s="129"/>
      <c r="D431" s="125"/>
      <c r="E431" s="132"/>
      <c r="F431" s="208"/>
      <c r="G431" s="209"/>
      <c r="H431" s="210"/>
      <c r="I431" s="129"/>
      <c r="J431" s="210"/>
      <c r="K431" s="130"/>
      <c r="L431" s="125"/>
      <c r="M431" s="129"/>
      <c r="N431" s="128"/>
    </row>
    <row r="432" spans="1:14" s="21" customFormat="1" ht="15.75" customHeight="1" x14ac:dyDescent="0.25">
      <c r="A432" s="205"/>
      <c r="B432" s="205" t="s">
        <v>201</v>
      </c>
      <c r="C432" s="27"/>
      <c r="D432" s="206">
        <f>SUM(D408:D431)</f>
        <v>6263.0955000000004</v>
      </c>
      <c r="E432" s="206">
        <f>SUM(E408:E431)</f>
        <v>263.34000000000003</v>
      </c>
      <c r="F432" s="206">
        <f>SUM(F408:F431)</f>
        <v>1811.0369999999998</v>
      </c>
      <c r="G432" s="206">
        <f>SUM(G408:G431)</f>
        <v>3301.9385000000002</v>
      </c>
      <c r="H432" s="206">
        <f>SUM(H408:H431)</f>
        <v>886.78</v>
      </c>
      <c r="I432" s="206">
        <v>0</v>
      </c>
      <c r="J432" s="206">
        <f>SUM(J408:J431)</f>
        <v>0</v>
      </c>
      <c r="K432" s="206">
        <f>SUM(K408:K431)</f>
        <v>1154</v>
      </c>
      <c r="L432" s="206">
        <f>SUM(L408:L431)</f>
        <v>5109.0954999999994</v>
      </c>
      <c r="M432" s="30"/>
    </row>
    <row r="433" spans="1:16" ht="18.75" x14ac:dyDescent="0.3">
      <c r="A433" s="390" t="s">
        <v>129</v>
      </c>
      <c r="B433" s="390"/>
      <c r="C433" s="390"/>
      <c r="D433" s="390"/>
      <c r="E433" s="390"/>
      <c r="F433" s="390"/>
      <c r="G433" s="390"/>
      <c r="H433" s="390"/>
      <c r="I433" s="390"/>
      <c r="J433" s="390"/>
      <c r="K433" s="390"/>
      <c r="L433" s="390"/>
      <c r="M433" s="390"/>
    </row>
    <row r="434" spans="1:16" s="73" customFormat="1" ht="110.25" customHeight="1" x14ac:dyDescent="0.2">
      <c r="A434" s="74">
        <v>217</v>
      </c>
      <c r="B434" s="75" t="s">
        <v>441</v>
      </c>
      <c r="C434" s="76">
        <v>85</v>
      </c>
      <c r="D434" s="77">
        <v>945.59199999999998</v>
      </c>
      <c r="E434" s="78"/>
      <c r="F434" s="78">
        <f>D434/2</f>
        <v>472.79599999999999</v>
      </c>
      <c r="G434" s="78">
        <f>D434/2</f>
        <v>472.79599999999999</v>
      </c>
      <c r="H434" s="78"/>
      <c r="I434" s="77" t="s">
        <v>314</v>
      </c>
      <c r="J434" s="78"/>
      <c r="K434" s="78"/>
      <c r="L434" s="78">
        <f>D434</f>
        <v>945.59199999999998</v>
      </c>
      <c r="M434" s="110" t="s">
        <v>442</v>
      </c>
      <c r="N434" s="79"/>
      <c r="O434" s="80"/>
      <c r="P434" s="81"/>
    </row>
    <row r="435" spans="1:16" s="73" customFormat="1" ht="37.15" customHeight="1" x14ac:dyDescent="0.2">
      <c r="A435" s="74">
        <v>218</v>
      </c>
      <c r="B435" s="75" t="s">
        <v>130</v>
      </c>
      <c r="C435" s="76" t="s">
        <v>443</v>
      </c>
      <c r="D435" s="77">
        <v>921.68</v>
      </c>
      <c r="E435" s="78">
        <v>230.42</v>
      </c>
      <c r="F435" s="78">
        <v>230.42</v>
      </c>
      <c r="G435" s="78">
        <v>230.42</v>
      </c>
      <c r="H435" s="78">
        <v>230.42</v>
      </c>
      <c r="I435" s="77" t="s">
        <v>314</v>
      </c>
      <c r="J435" s="78"/>
      <c r="K435" s="78"/>
      <c r="L435" s="78">
        <v>921.68</v>
      </c>
      <c r="M435" s="110" t="s">
        <v>444</v>
      </c>
      <c r="N435" s="79"/>
      <c r="O435" s="80"/>
      <c r="P435" s="81"/>
    </row>
    <row r="436" spans="1:16" s="73" customFormat="1" ht="67.900000000000006" customHeight="1" x14ac:dyDescent="0.2">
      <c r="A436" s="74">
        <v>219</v>
      </c>
      <c r="B436" s="75" t="s">
        <v>131</v>
      </c>
      <c r="C436" s="76" t="s">
        <v>443</v>
      </c>
      <c r="D436" s="77">
        <v>197.22</v>
      </c>
      <c r="E436" s="78"/>
      <c r="F436" s="78">
        <f>D436/2</f>
        <v>98.61</v>
      </c>
      <c r="G436" s="78">
        <f>D436/2</f>
        <v>98.61</v>
      </c>
      <c r="H436" s="78"/>
      <c r="I436" s="77" t="s">
        <v>314</v>
      </c>
      <c r="J436" s="78"/>
      <c r="K436" s="78"/>
      <c r="L436" s="78">
        <f>D436</f>
        <v>197.22</v>
      </c>
      <c r="M436" s="110" t="s">
        <v>445</v>
      </c>
      <c r="N436" s="79"/>
      <c r="O436" s="80"/>
      <c r="P436" s="81"/>
    </row>
    <row r="437" spans="1:16" s="73" customFormat="1" ht="30" customHeight="1" x14ac:dyDescent="0.2">
      <c r="A437" s="74">
        <v>220</v>
      </c>
      <c r="B437" s="75" t="s">
        <v>256</v>
      </c>
      <c r="C437" s="76" t="s">
        <v>446</v>
      </c>
      <c r="D437" s="77">
        <v>25</v>
      </c>
      <c r="E437" s="78"/>
      <c r="F437" s="78">
        <f>D437/2</f>
        <v>12.5</v>
      </c>
      <c r="G437" s="78">
        <f>D437/2</f>
        <v>12.5</v>
      </c>
      <c r="H437" s="78"/>
      <c r="I437" s="77" t="s">
        <v>314</v>
      </c>
      <c r="J437" s="78"/>
      <c r="K437" s="78"/>
      <c r="L437" s="78">
        <f>D437</f>
        <v>25</v>
      </c>
      <c r="M437" s="110" t="s">
        <v>257</v>
      </c>
      <c r="N437" s="79"/>
      <c r="O437" s="80"/>
      <c r="P437" s="81"/>
    </row>
    <row r="438" spans="1:16" s="73" customFormat="1" ht="49.15" customHeight="1" x14ac:dyDescent="0.2">
      <c r="A438" s="74">
        <v>221</v>
      </c>
      <c r="B438" s="75" t="s">
        <v>132</v>
      </c>
      <c r="C438" s="76" t="s">
        <v>447</v>
      </c>
      <c r="D438" s="77">
        <v>200</v>
      </c>
      <c r="E438" s="78"/>
      <c r="F438" s="78">
        <f>D438/2</f>
        <v>100</v>
      </c>
      <c r="G438" s="78">
        <f>D438/2</f>
        <v>100</v>
      </c>
      <c r="H438" s="78"/>
      <c r="I438" s="77" t="s">
        <v>314</v>
      </c>
      <c r="J438" s="78"/>
      <c r="K438" s="78"/>
      <c r="L438" s="78">
        <f>D438</f>
        <v>200</v>
      </c>
      <c r="M438" s="110" t="s">
        <v>258</v>
      </c>
      <c r="N438" s="79"/>
      <c r="O438" s="80"/>
      <c r="P438" s="81"/>
    </row>
    <row r="439" spans="1:16" s="73" customFormat="1" ht="36.6" customHeight="1" x14ac:dyDescent="0.2">
      <c r="A439" s="74">
        <v>222</v>
      </c>
      <c r="B439" s="82" t="s">
        <v>450</v>
      </c>
      <c r="C439" s="76" t="s">
        <v>451</v>
      </c>
      <c r="D439" s="77">
        <v>172.9</v>
      </c>
      <c r="E439" s="78">
        <v>43.225000000000001</v>
      </c>
      <c r="F439" s="78">
        <v>43.225000000000001</v>
      </c>
      <c r="G439" s="78">
        <v>43.225000000000001</v>
      </c>
      <c r="H439" s="78">
        <v>43.225000000000001</v>
      </c>
      <c r="I439" s="77" t="s">
        <v>314</v>
      </c>
      <c r="J439" s="78"/>
      <c r="K439" s="78"/>
      <c r="L439" s="78">
        <f>D439</f>
        <v>172.9</v>
      </c>
      <c r="M439" s="110" t="s">
        <v>452</v>
      </c>
      <c r="N439" s="79"/>
      <c r="O439" s="80"/>
      <c r="P439" s="81"/>
    </row>
    <row r="440" spans="1:16" s="73" customFormat="1" ht="32.25" customHeight="1" x14ac:dyDescent="0.2">
      <c r="A440" s="74">
        <v>223</v>
      </c>
      <c r="B440" s="82" t="s">
        <v>453</v>
      </c>
      <c r="C440" s="76" t="s">
        <v>454</v>
      </c>
      <c r="D440" s="77">
        <v>16.8</v>
      </c>
      <c r="E440" s="78"/>
      <c r="F440" s="78">
        <v>5.6</v>
      </c>
      <c r="G440" s="78">
        <v>5.6</v>
      </c>
      <c r="H440" s="78">
        <v>5.6</v>
      </c>
      <c r="I440" s="77" t="s">
        <v>314</v>
      </c>
      <c r="J440" s="78"/>
      <c r="K440" s="78"/>
      <c r="L440" s="78">
        <f>D440</f>
        <v>16.8</v>
      </c>
      <c r="M440" s="110" t="s">
        <v>257</v>
      </c>
      <c r="N440" s="79"/>
      <c r="O440" s="80"/>
      <c r="P440" s="81"/>
    </row>
    <row r="441" spans="1:16" s="73" customFormat="1" ht="32.25" customHeight="1" x14ac:dyDescent="0.2">
      <c r="A441" s="74">
        <v>224</v>
      </c>
      <c r="B441" s="82" t="s">
        <v>587</v>
      </c>
      <c r="C441" s="76" t="s">
        <v>446</v>
      </c>
      <c r="D441" s="77">
        <v>1500</v>
      </c>
      <c r="E441" s="78"/>
      <c r="F441" s="78"/>
      <c r="G441" s="78">
        <v>750</v>
      </c>
      <c r="H441" s="78">
        <v>750</v>
      </c>
      <c r="I441" s="77"/>
      <c r="J441" s="78"/>
      <c r="K441" s="78">
        <v>1500</v>
      </c>
      <c r="L441" s="78"/>
      <c r="M441" s="110"/>
      <c r="N441" s="79"/>
      <c r="O441" s="80"/>
      <c r="P441" s="81"/>
    </row>
    <row r="442" spans="1:16" s="73" customFormat="1" ht="14.25" x14ac:dyDescent="0.2">
      <c r="A442" s="87"/>
      <c r="B442" s="88" t="s">
        <v>465</v>
      </c>
      <c r="C442" s="89"/>
      <c r="D442" s="90"/>
      <c r="E442" s="91"/>
      <c r="F442" s="91"/>
      <c r="G442" s="91"/>
      <c r="H442" s="91"/>
      <c r="I442" s="218"/>
      <c r="J442" s="91"/>
      <c r="K442" s="91"/>
      <c r="L442" s="91"/>
      <c r="M442" s="111"/>
      <c r="N442" s="79"/>
      <c r="O442" s="80"/>
      <c r="P442" s="92"/>
    </row>
    <row r="443" spans="1:16" s="73" customFormat="1" ht="28.5" x14ac:dyDescent="0.2">
      <c r="A443" s="74">
        <v>225</v>
      </c>
      <c r="B443" s="75" t="s">
        <v>466</v>
      </c>
      <c r="C443" s="76" t="s">
        <v>138</v>
      </c>
      <c r="D443" s="77">
        <v>260</v>
      </c>
      <c r="E443" s="78"/>
      <c r="F443" s="78">
        <f>D443/2</f>
        <v>130</v>
      </c>
      <c r="G443" s="78">
        <f>D443/2</f>
        <v>130</v>
      </c>
      <c r="H443" s="78"/>
      <c r="I443" s="77" t="s">
        <v>314</v>
      </c>
      <c r="J443" s="78"/>
      <c r="K443" s="78">
        <f>D443</f>
        <v>260</v>
      </c>
      <c r="L443" s="78"/>
      <c r="M443" s="110" t="s">
        <v>467</v>
      </c>
      <c r="N443" s="79"/>
      <c r="O443" s="80"/>
      <c r="P443" s="81"/>
    </row>
    <row r="444" spans="1:16" s="73" customFormat="1" ht="21.6" customHeight="1" x14ac:dyDescent="0.2">
      <c r="A444" s="74"/>
      <c r="B444" s="93" t="s">
        <v>522</v>
      </c>
      <c r="C444" s="76"/>
      <c r="D444" s="77"/>
      <c r="E444" s="78"/>
      <c r="F444" s="78"/>
      <c r="G444" s="78"/>
      <c r="H444" s="78"/>
      <c r="I444" s="77"/>
      <c r="J444" s="78"/>
      <c r="K444" s="78"/>
      <c r="L444" s="78"/>
      <c r="M444" s="110" t="s">
        <v>456</v>
      </c>
      <c r="N444" s="79"/>
      <c r="O444" s="80"/>
      <c r="P444" s="81"/>
    </row>
    <row r="445" spans="1:16" s="73" customFormat="1" ht="21" x14ac:dyDescent="0.2">
      <c r="A445" s="212">
        <v>226</v>
      </c>
      <c r="B445" s="340" t="s">
        <v>468</v>
      </c>
      <c r="C445" s="341" t="s">
        <v>469</v>
      </c>
      <c r="D445" s="77">
        <v>9.2874400000000001</v>
      </c>
      <c r="E445" s="78"/>
      <c r="F445" s="78">
        <f t="shared" ref="F445:F452" si="24">D445</f>
        <v>9.2874400000000001</v>
      </c>
      <c r="G445" s="78"/>
      <c r="H445" s="78"/>
      <c r="I445" s="77" t="s">
        <v>314</v>
      </c>
      <c r="J445" s="78"/>
      <c r="K445" s="78"/>
      <c r="L445" s="78">
        <f t="shared" ref="L445:L452" si="25">D445</f>
        <v>9.2874400000000001</v>
      </c>
      <c r="M445" s="110" t="s">
        <v>456</v>
      </c>
      <c r="N445" s="79"/>
      <c r="O445" s="80"/>
      <c r="P445" s="81"/>
    </row>
    <row r="446" spans="1:16" s="73" customFormat="1" ht="21" x14ac:dyDescent="0.2">
      <c r="A446" s="212">
        <v>227</v>
      </c>
      <c r="B446" s="340" t="s">
        <v>470</v>
      </c>
      <c r="C446" s="341" t="s">
        <v>471</v>
      </c>
      <c r="D446" s="77">
        <v>27.44548</v>
      </c>
      <c r="E446" s="78"/>
      <c r="F446" s="78">
        <f t="shared" si="24"/>
        <v>27.44548</v>
      </c>
      <c r="G446" s="78"/>
      <c r="H446" s="78"/>
      <c r="I446" s="77" t="s">
        <v>314</v>
      </c>
      <c r="J446" s="78"/>
      <c r="K446" s="78"/>
      <c r="L446" s="78">
        <f t="shared" si="25"/>
        <v>27.44548</v>
      </c>
      <c r="M446" s="110" t="s">
        <v>456</v>
      </c>
      <c r="N446" s="79"/>
      <c r="O446" s="80"/>
      <c r="P446" s="81"/>
    </row>
    <row r="447" spans="1:16" s="73" customFormat="1" ht="21" x14ac:dyDescent="0.2">
      <c r="A447" s="212">
        <v>228</v>
      </c>
      <c r="B447" s="340" t="s">
        <v>472</v>
      </c>
      <c r="C447" s="341" t="s">
        <v>473</v>
      </c>
      <c r="D447" s="77">
        <v>9.1803200000000018</v>
      </c>
      <c r="E447" s="78"/>
      <c r="F447" s="78">
        <f t="shared" si="24"/>
        <v>9.1803200000000018</v>
      </c>
      <c r="G447" s="78"/>
      <c r="H447" s="78"/>
      <c r="I447" s="77" t="s">
        <v>314</v>
      </c>
      <c r="J447" s="78"/>
      <c r="K447" s="78"/>
      <c r="L447" s="78">
        <f t="shared" si="25"/>
        <v>9.1803200000000018</v>
      </c>
      <c r="M447" s="110" t="s">
        <v>456</v>
      </c>
      <c r="N447" s="79"/>
      <c r="O447" s="80"/>
      <c r="P447" s="81"/>
    </row>
    <row r="448" spans="1:16" s="73" customFormat="1" ht="21" x14ac:dyDescent="0.2">
      <c r="A448" s="212">
        <v>229</v>
      </c>
      <c r="B448" s="340" t="s">
        <v>474</v>
      </c>
      <c r="C448" s="341" t="s">
        <v>471</v>
      </c>
      <c r="D448" s="77">
        <v>26.235240000000001</v>
      </c>
      <c r="E448" s="78"/>
      <c r="F448" s="78">
        <f t="shared" si="24"/>
        <v>26.235240000000001</v>
      </c>
      <c r="G448" s="78"/>
      <c r="H448" s="78"/>
      <c r="I448" s="77" t="s">
        <v>314</v>
      </c>
      <c r="J448" s="78"/>
      <c r="K448" s="78"/>
      <c r="L448" s="78">
        <f t="shared" si="25"/>
        <v>26.235240000000001</v>
      </c>
      <c r="M448" s="110" t="s">
        <v>456</v>
      </c>
      <c r="N448" s="79"/>
      <c r="O448" s="80"/>
      <c r="P448" s="81"/>
    </row>
    <row r="449" spans="1:17" s="73" customFormat="1" ht="28.5" x14ac:dyDescent="0.2">
      <c r="A449" s="212">
        <v>230</v>
      </c>
      <c r="B449" s="340" t="s">
        <v>475</v>
      </c>
      <c r="C449" s="341" t="s">
        <v>476</v>
      </c>
      <c r="D449" s="77">
        <v>112.50228</v>
      </c>
      <c r="E449" s="78"/>
      <c r="F449" s="78">
        <f t="shared" si="24"/>
        <v>112.50228</v>
      </c>
      <c r="G449" s="78"/>
      <c r="H449" s="78"/>
      <c r="I449" s="77" t="s">
        <v>314</v>
      </c>
      <c r="J449" s="78"/>
      <c r="K449" s="78"/>
      <c r="L449" s="78">
        <f t="shared" si="25"/>
        <v>112.50228</v>
      </c>
      <c r="M449" s="110" t="s">
        <v>456</v>
      </c>
      <c r="N449" s="79"/>
      <c r="O449" s="80"/>
      <c r="P449" s="81"/>
    </row>
    <row r="450" spans="1:17" s="73" customFormat="1" ht="21" x14ac:dyDescent="0.2">
      <c r="A450" s="212">
        <v>231</v>
      </c>
      <c r="B450" s="340" t="s">
        <v>477</v>
      </c>
      <c r="C450" s="341" t="s">
        <v>478</v>
      </c>
      <c r="D450" s="77">
        <v>93.302800000000005</v>
      </c>
      <c r="E450" s="78"/>
      <c r="F450" s="78">
        <f t="shared" si="24"/>
        <v>93.302800000000005</v>
      </c>
      <c r="G450" s="78"/>
      <c r="H450" s="78"/>
      <c r="I450" s="77" t="s">
        <v>314</v>
      </c>
      <c r="J450" s="78"/>
      <c r="K450" s="78"/>
      <c r="L450" s="78">
        <f t="shared" si="25"/>
        <v>93.302800000000005</v>
      </c>
      <c r="M450" s="110" t="s">
        <v>456</v>
      </c>
      <c r="N450" s="79"/>
      <c r="O450" s="80"/>
      <c r="P450" s="81"/>
    </row>
    <row r="451" spans="1:17" s="73" customFormat="1" ht="21" x14ac:dyDescent="0.2">
      <c r="A451" s="212">
        <v>232</v>
      </c>
      <c r="B451" s="340" t="s">
        <v>479</v>
      </c>
      <c r="C451" s="341" t="s">
        <v>480</v>
      </c>
      <c r="D451" s="77">
        <v>33.251620000000003</v>
      </c>
      <c r="E451" s="78"/>
      <c r="F451" s="78">
        <f t="shared" si="24"/>
        <v>33.251620000000003</v>
      </c>
      <c r="G451" s="78"/>
      <c r="H451" s="78"/>
      <c r="I451" s="77" t="s">
        <v>314</v>
      </c>
      <c r="J451" s="78"/>
      <c r="K451" s="78"/>
      <c r="L451" s="78">
        <f t="shared" si="25"/>
        <v>33.251620000000003</v>
      </c>
      <c r="M451" s="110" t="s">
        <v>456</v>
      </c>
      <c r="N451" s="79"/>
      <c r="O451" s="80"/>
      <c r="P451" s="81"/>
    </row>
    <row r="452" spans="1:17" s="73" customFormat="1" ht="21" x14ac:dyDescent="0.2">
      <c r="A452" s="212">
        <v>233</v>
      </c>
      <c r="B452" s="340" t="s">
        <v>481</v>
      </c>
      <c r="C452" s="341" t="s">
        <v>478</v>
      </c>
      <c r="D452" s="77">
        <v>134.08136000000002</v>
      </c>
      <c r="E452" s="78"/>
      <c r="F452" s="78">
        <f t="shared" si="24"/>
        <v>134.08136000000002</v>
      </c>
      <c r="G452" s="78"/>
      <c r="H452" s="78"/>
      <c r="I452" s="77" t="s">
        <v>314</v>
      </c>
      <c r="J452" s="78"/>
      <c r="K452" s="78"/>
      <c r="L452" s="78">
        <f t="shared" si="25"/>
        <v>134.08136000000002</v>
      </c>
      <c r="M452" s="110" t="s">
        <v>456</v>
      </c>
      <c r="N452" s="79"/>
      <c r="O452" s="80"/>
      <c r="P452" s="81"/>
    </row>
    <row r="453" spans="1:17" s="73" customFormat="1" ht="28.5" x14ac:dyDescent="0.2">
      <c r="A453" s="212">
        <v>234</v>
      </c>
      <c r="B453" s="340" t="s">
        <v>482</v>
      </c>
      <c r="C453" s="341" t="s">
        <v>483</v>
      </c>
      <c r="D453" s="77">
        <v>308.35899999999998</v>
      </c>
      <c r="E453" s="78"/>
      <c r="F453" s="78"/>
      <c r="G453" s="78">
        <f>D453</f>
        <v>308.35899999999998</v>
      </c>
      <c r="H453" s="78"/>
      <c r="I453" s="77" t="s">
        <v>314</v>
      </c>
      <c r="J453" s="78"/>
      <c r="K453" s="78">
        <f>D453</f>
        <v>308.35899999999998</v>
      </c>
      <c r="L453" s="78"/>
      <c r="M453" s="110" t="s">
        <v>456</v>
      </c>
      <c r="N453" s="79"/>
      <c r="O453" s="80"/>
      <c r="P453" s="81"/>
    </row>
    <row r="454" spans="1:17" s="73" customFormat="1" ht="21" x14ac:dyDescent="0.2">
      <c r="A454" s="212">
        <v>235</v>
      </c>
      <c r="B454" s="340" t="s">
        <v>484</v>
      </c>
      <c r="C454" s="341" t="s">
        <v>485</v>
      </c>
      <c r="D454" s="77">
        <v>238.346</v>
      </c>
      <c r="E454" s="78"/>
      <c r="F454" s="78">
        <f>D454</f>
        <v>238.346</v>
      </c>
      <c r="G454" s="78"/>
      <c r="H454" s="78"/>
      <c r="I454" s="77" t="s">
        <v>314</v>
      </c>
      <c r="J454" s="78"/>
      <c r="K454" s="78"/>
      <c r="L454" s="78">
        <f>D454</f>
        <v>238.346</v>
      </c>
      <c r="M454" s="110" t="s">
        <v>456</v>
      </c>
      <c r="N454" s="79"/>
      <c r="O454" s="80"/>
      <c r="P454" s="81"/>
    </row>
    <row r="455" spans="1:17" s="73" customFormat="1" ht="21" x14ac:dyDescent="0.2">
      <c r="A455" s="212">
        <v>236</v>
      </c>
      <c r="B455" s="94" t="s">
        <v>486</v>
      </c>
      <c r="C455" s="95" t="s">
        <v>487</v>
      </c>
      <c r="D455" s="77">
        <v>595.34400000000005</v>
      </c>
      <c r="E455" s="78"/>
      <c r="F455" s="78"/>
      <c r="G455" s="78">
        <f>D455</f>
        <v>595.34400000000005</v>
      </c>
      <c r="H455" s="78"/>
      <c r="I455" s="77" t="s">
        <v>314</v>
      </c>
      <c r="J455" s="78"/>
      <c r="K455" s="78">
        <f>D455</f>
        <v>595.34400000000005</v>
      </c>
      <c r="L455" s="78"/>
      <c r="M455" s="110" t="s">
        <v>456</v>
      </c>
      <c r="N455" s="79"/>
      <c r="O455" s="80"/>
      <c r="P455" s="81"/>
    </row>
    <row r="456" spans="1:17" s="73" customFormat="1" ht="21" x14ac:dyDescent="0.2">
      <c r="A456" s="212">
        <v>237</v>
      </c>
      <c r="B456" s="96" t="s">
        <v>488</v>
      </c>
      <c r="C456" s="95" t="s">
        <v>489</v>
      </c>
      <c r="D456" s="77">
        <v>525.64400000000001</v>
      </c>
      <c r="E456" s="78"/>
      <c r="F456" s="78"/>
      <c r="G456" s="78">
        <f>D456</f>
        <v>525.64400000000001</v>
      </c>
      <c r="H456" s="78"/>
      <c r="I456" s="77" t="s">
        <v>314</v>
      </c>
      <c r="J456" s="78"/>
      <c r="K456" s="78">
        <f>D456</f>
        <v>525.64400000000001</v>
      </c>
      <c r="L456" s="78"/>
      <c r="M456" s="110" t="s">
        <v>456</v>
      </c>
      <c r="N456" s="79"/>
      <c r="O456" s="80"/>
      <c r="P456" s="81"/>
    </row>
    <row r="457" spans="1:17" s="73" customFormat="1" ht="21" x14ac:dyDescent="0.2">
      <c r="A457" s="212">
        <v>238</v>
      </c>
      <c r="B457" s="340" t="s">
        <v>490</v>
      </c>
      <c r="C457" s="95" t="s">
        <v>491</v>
      </c>
      <c r="D457" s="77">
        <v>218.50478000000001</v>
      </c>
      <c r="E457" s="78"/>
      <c r="F457" s="78">
        <f>D457</f>
        <v>218.50478000000001</v>
      </c>
      <c r="G457" s="78"/>
      <c r="H457" s="78"/>
      <c r="I457" s="77" t="s">
        <v>314</v>
      </c>
      <c r="J457" s="78"/>
      <c r="K457" s="78"/>
      <c r="L457" s="78">
        <f>D457</f>
        <v>218.50478000000001</v>
      </c>
      <c r="M457" s="110" t="s">
        <v>456</v>
      </c>
      <c r="N457" s="79"/>
      <c r="O457" s="80"/>
      <c r="P457" s="81"/>
    </row>
    <row r="458" spans="1:17" s="73" customFormat="1" ht="29.25" thickBot="1" x14ac:dyDescent="0.25">
      <c r="A458" s="212">
        <v>239</v>
      </c>
      <c r="B458" s="75" t="s">
        <v>149</v>
      </c>
      <c r="C458" s="76" t="s">
        <v>264</v>
      </c>
      <c r="D458" s="77">
        <v>234.18199999999999</v>
      </c>
      <c r="E458" s="86"/>
      <c r="F458" s="86"/>
      <c r="G458" s="86">
        <f>D458</f>
        <v>234.18199999999999</v>
      </c>
      <c r="H458" s="86"/>
      <c r="I458" s="85" t="s">
        <v>314</v>
      </c>
      <c r="J458" s="86"/>
      <c r="K458" s="86">
        <f>D458</f>
        <v>234.18199999999999</v>
      </c>
      <c r="L458" s="86"/>
      <c r="M458" s="110" t="s">
        <v>492</v>
      </c>
      <c r="N458" s="79"/>
      <c r="O458" s="80"/>
      <c r="P458" s="81"/>
    </row>
    <row r="459" spans="1:17" s="73" customFormat="1" ht="14.25" x14ac:dyDescent="0.2">
      <c r="A459" s="97"/>
      <c r="B459" s="98" t="s">
        <v>493</v>
      </c>
      <c r="C459" s="99"/>
      <c r="D459" s="100"/>
      <c r="E459" s="91"/>
      <c r="F459" s="91"/>
      <c r="G459" s="91"/>
      <c r="H459" s="91"/>
      <c r="I459" s="218"/>
      <c r="J459" s="91"/>
      <c r="K459" s="91"/>
      <c r="L459" s="91"/>
      <c r="M459" s="112"/>
      <c r="N459" s="79"/>
      <c r="O459" s="80"/>
      <c r="P459" s="92"/>
    </row>
    <row r="460" spans="1:17" s="73" customFormat="1" ht="27" customHeight="1" x14ac:dyDescent="0.2">
      <c r="A460" s="74">
        <v>240</v>
      </c>
      <c r="B460" s="101" t="s">
        <v>265</v>
      </c>
      <c r="C460" s="76" t="s">
        <v>143</v>
      </c>
      <c r="D460" s="77">
        <v>2309.3000000000002</v>
      </c>
      <c r="E460" s="78"/>
      <c r="F460" s="78"/>
      <c r="G460" s="78">
        <v>1154.6500000000001</v>
      </c>
      <c r="H460" s="78">
        <v>1154.6500000000001</v>
      </c>
      <c r="I460" s="77" t="s">
        <v>314</v>
      </c>
      <c r="J460" s="78"/>
      <c r="K460" s="78">
        <f t="shared" ref="K460:K471" si="26">D460</f>
        <v>2309.3000000000002</v>
      </c>
      <c r="L460" s="78"/>
      <c r="M460" s="110" t="s">
        <v>467</v>
      </c>
      <c r="N460" s="79"/>
      <c r="O460" s="80"/>
      <c r="P460" s="81"/>
    </row>
    <row r="461" spans="1:17" s="73" customFormat="1" ht="36.75" customHeight="1" x14ac:dyDescent="0.2">
      <c r="A461" s="74">
        <v>241</v>
      </c>
      <c r="B461" s="101" t="s">
        <v>495</v>
      </c>
      <c r="C461" s="76"/>
      <c r="D461" s="77">
        <v>508</v>
      </c>
      <c r="E461" s="78"/>
      <c r="F461" s="78"/>
      <c r="G461" s="78">
        <v>254</v>
      </c>
      <c r="H461" s="78">
        <v>254</v>
      </c>
      <c r="I461" s="77" t="s">
        <v>314</v>
      </c>
      <c r="J461" s="78"/>
      <c r="K461" s="78"/>
      <c r="L461" s="78">
        <f>D461</f>
        <v>508</v>
      </c>
      <c r="M461" s="110" t="s">
        <v>260</v>
      </c>
      <c r="N461" s="79"/>
      <c r="O461" s="80"/>
      <c r="P461" s="81"/>
    </row>
    <row r="462" spans="1:17" s="73" customFormat="1" ht="65.25" customHeight="1" x14ac:dyDescent="0.2">
      <c r="A462" s="87">
        <v>242</v>
      </c>
      <c r="B462" s="92" t="s">
        <v>589</v>
      </c>
      <c r="C462" s="76" t="s">
        <v>143</v>
      </c>
      <c r="D462" s="77">
        <v>5511.1427000000003</v>
      </c>
      <c r="E462" s="78"/>
      <c r="F462" s="78">
        <f>D462*0.2</f>
        <v>1102.2285400000001</v>
      </c>
      <c r="G462" s="78">
        <f>D462*0.5</f>
        <v>2755.5713500000002</v>
      </c>
      <c r="H462" s="78">
        <f>D462-F462-G462</f>
        <v>1653.3428100000001</v>
      </c>
      <c r="I462" s="78"/>
      <c r="J462" s="78"/>
      <c r="K462" s="78">
        <f>D462</f>
        <v>5511.1427000000003</v>
      </c>
      <c r="L462" s="78"/>
      <c r="M462" s="223" t="s">
        <v>467</v>
      </c>
      <c r="N462" s="219"/>
      <c r="O462" s="220"/>
      <c r="P462" s="221"/>
      <c r="Q462" s="222"/>
    </row>
    <row r="463" spans="1:17" s="73" customFormat="1" ht="21" customHeight="1" x14ac:dyDescent="0.2">
      <c r="A463" s="87"/>
      <c r="B463" s="93" t="s">
        <v>522</v>
      </c>
      <c r="C463" s="76"/>
      <c r="D463" s="77"/>
      <c r="E463" s="78"/>
      <c r="F463" s="78"/>
      <c r="G463" s="78"/>
      <c r="H463" s="78"/>
      <c r="I463" s="77"/>
      <c r="J463" s="78"/>
      <c r="K463" s="78"/>
      <c r="L463" s="78"/>
      <c r="M463" s="110"/>
      <c r="N463" s="79"/>
      <c r="O463" s="80"/>
      <c r="P463" s="81"/>
    </row>
    <row r="464" spans="1:17" s="73" customFormat="1" ht="19.899999999999999" customHeight="1" x14ac:dyDescent="0.2">
      <c r="A464" s="74">
        <v>243</v>
      </c>
      <c r="B464" s="102" t="s">
        <v>617</v>
      </c>
      <c r="C464" s="95" t="s">
        <v>496</v>
      </c>
      <c r="D464" s="77">
        <v>89.555999999999997</v>
      </c>
      <c r="E464" s="78"/>
      <c r="F464" s="78"/>
      <c r="G464" s="78">
        <f>D464</f>
        <v>89.555999999999997</v>
      </c>
      <c r="H464" s="78"/>
      <c r="I464" s="77" t="s">
        <v>314</v>
      </c>
      <c r="J464" s="78"/>
      <c r="K464" s="78">
        <f t="shared" si="26"/>
        <v>89.555999999999997</v>
      </c>
      <c r="L464" s="78"/>
      <c r="M464" s="110" t="s">
        <v>260</v>
      </c>
      <c r="N464" s="79"/>
      <c r="O464" s="80"/>
      <c r="P464" s="81"/>
    </row>
    <row r="465" spans="1:16" s="73" customFormat="1" ht="19.5" customHeight="1" x14ac:dyDescent="0.2">
      <c r="A465" s="87">
        <v>244</v>
      </c>
      <c r="B465" s="102" t="s">
        <v>618</v>
      </c>
      <c r="C465" s="95" t="s">
        <v>497</v>
      </c>
      <c r="D465" s="77">
        <v>100.04382000000001</v>
      </c>
      <c r="E465" s="78"/>
      <c r="F465" s="78">
        <f>D465</f>
        <v>100.04382000000001</v>
      </c>
      <c r="G465" s="78"/>
      <c r="H465" s="78"/>
      <c r="I465" s="77" t="s">
        <v>314</v>
      </c>
      <c r="J465" s="78"/>
      <c r="K465" s="78"/>
      <c r="L465" s="78">
        <f>D465</f>
        <v>100.04382000000001</v>
      </c>
      <c r="M465" s="110" t="s">
        <v>260</v>
      </c>
      <c r="N465" s="79"/>
      <c r="O465" s="80"/>
      <c r="P465" s="81"/>
    </row>
    <row r="466" spans="1:16" s="73" customFormat="1" ht="32.25" customHeight="1" x14ac:dyDescent="0.2">
      <c r="A466" s="74">
        <v>245</v>
      </c>
      <c r="B466" s="103" t="s">
        <v>619</v>
      </c>
      <c r="C466" s="95" t="s">
        <v>498</v>
      </c>
      <c r="D466" s="77">
        <v>606.06323999999995</v>
      </c>
      <c r="E466" s="78"/>
      <c r="F466" s="78">
        <f>D466</f>
        <v>606.06323999999995</v>
      </c>
      <c r="G466" s="78"/>
      <c r="H466" s="78"/>
      <c r="I466" s="77" t="s">
        <v>314</v>
      </c>
      <c r="J466" s="78"/>
      <c r="K466" s="78"/>
      <c r="L466" s="78">
        <f>D466</f>
        <v>606.06323999999995</v>
      </c>
      <c r="M466" s="110" t="s">
        <v>260</v>
      </c>
      <c r="N466" s="79"/>
      <c r="O466" s="80"/>
      <c r="P466" s="81"/>
    </row>
    <row r="467" spans="1:16" s="73" customFormat="1" ht="27" customHeight="1" x14ac:dyDescent="0.2">
      <c r="A467" s="87">
        <v>246</v>
      </c>
      <c r="B467" s="102" t="s">
        <v>499</v>
      </c>
      <c r="C467" s="95" t="s">
        <v>500</v>
      </c>
      <c r="D467" s="77">
        <v>220.56083999999998</v>
      </c>
      <c r="E467" s="78"/>
      <c r="F467" s="78">
        <f>D467</f>
        <v>220.56083999999998</v>
      </c>
      <c r="G467" s="78"/>
      <c r="H467" s="78"/>
      <c r="I467" s="77" t="s">
        <v>314</v>
      </c>
      <c r="J467" s="78"/>
      <c r="K467" s="78"/>
      <c r="L467" s="78">
        <f>D467</f>
        <v>220.56083999999998</v>
      </c>
      <c r="M467" s="110" t="s">
        <v>260</v>
      </c>
      <c r="N467" s="79"/>
      <c r="O467" s="80"/>
      <c r="P467" s="81"/>
    </row>
    <row r="468" spans="1:16" s="73" customFormat="1" ht="27.75" customHeight="1" x14ac:dyDescent="0.2">
      <c r="A468" s="74">
        <v>247</v>
      </c>
      <c r="B468" s="104" t="s">
        <v>501</v>
      </c>
      <c r="C468" s="95" t="s">
        <v>502</v>
      </c>
      <c r="D468" s="77">
        <v>481.96600000000001</v>
      </c>
      <c r="E468" s="78"/>
      <c r="F468" s="78"/>
      <c r="G468" s="78">
        <f>D468</f>
        <v>481.96600000000001</v>
      </c>
      <c r="H468" s="78"/>
      <c r="I468" s="77" t="s">
        <v>314</v>
      </c>
      <c r="J468" s="78"/>
      <c r="K468" s="78">
        <f t="shared" si="26"/>
        <v>481.96600000000001</v>
      </c>
      <c r="L468" s="78"/>
      <c r="M468" s="110" t="s">
        <v>260</v>
      </c>
      <c r="N468" s="79"/>
      <c r="O468" s="80"/>
      <c r="P468" s="81"/>
    </row>
    <row r="469" spans="1:16" s="73" customFormat="1" ht="28.5" customHeight="1" x14ac:dyDescent="0.2">
      <c r="A469" s="87">
        <v>248</v>
      </c>
      <c r="B469" s="104" t="s">
        <v>503</v>
      </c>
      <c r="C469" s="95" t="s">
        <v>504</v>
      </c>
      <c r="D469" s="77">
        <v>1959.5940000000001</v>
      </c>
      <c r="E469" s="78"/>
      <c r="F469" s="78"/>
      <c r="G469" s="78">
        <f>D469</f>
        <v>1959.5940000000001</v>
      </c>
      <c r="H469" s="78"/>
      <c r="I469" s="77" t="s">
        <v>314</v>
      </c>
      <c r="J469" s="78"/>
      <c r="K469" s="78">
        <f t="shared" si="26"/>
        <v>1959.5940000000001</v>
      </c>
      <c r="L469" s="78"/>
      <c r="M469" s="110" t="s">
        <v>260</v>
      </c>
      <c r="N469" s="79"/>
      <c r="O469" s="80"/>
      <c r="P469" s="81"/>
    </row>
    <row r="470" spans="1:16" s="73" customFormat="1" ht="19.899999999999999" customHeight="1" x14ac:dyDescent="0.2">
      <c r="A470" s="74">
        <v>249</v>
      </c>
      <c r="B470" s="104" t="s">
        <v>505</v>
      </c>
      <c r="C470" s="95" t="s">
        <v>506</v>
      </c>
      <c r="D470" s="77">
        <v>1623.9949999999999</v>
      </c>
      <c r="E470" s="78"/>
      <c r="F470" s="78"/>
      <c r="G470" s="78">
        <f>D470</f>
        <v>1623.9949999999999</v>
      </c>
      <c r="H470" s="78"/>
      <c r="I470" s="77" t="s">
        <v>314</v>
      </c>
      <c r="J470" s="78"/>
      <c r="K470" s="78">
        <f t="shared" si="26"/>
        <v>1623.9949999999999</v>
      </c>
      <c r="L470" s="78"/>
      <c r="M470" s="110" t="s">
        <v>260</v>
      </c>
      <c r="N470" s="79"/>
      <c r="O470" s="80"/>
      <c r="P470" s="81"/>
    </row>
    <row r="471" spans="1:16" s="73" customFormat="1" ht="30.75" customHeight="1" thickBot="1" x14ac:dyDescent="0.25">
      <c r="A471" s="87">
        <v>250</v>
      </c>
      <c r="B471" s="75" t="s">
        <v>149</v>
      </c>
      <c r="C471" s="76" t="s">
        <v>264</v>
      </c>
      <c r="D471" s="77">
        <v>281.01799999999997</v>
      </c>
      <c r="E471" s="86"/>
      <c r="F471" s="86"/>
      <c r="G471" s="86">
        <f>D471</f>
        <v>281.01799999999997</v>
      </c>
      <c r="H471" s="86"/>
      <c r="I471" s="85" t="s">
        <v>314</v>
      </c>
      <c r="J471" s="86"/>
      <c r="K471" s="86">
        <f t="shared" si="26"/>
        <v>281.01799999999997</v>
      </c>
      <c r="L471" s="86"/>
      <c r="M471" s="110" t="s">
        <v>260</v>
      </c>
      <c r="N471" s="79"/>
      <c r="O471" s="80"/>
      <c r="P471" s="81"/>
    </row>
    <row r="472" spans="1:16" s="73" customFormat="1" ht="14.25" x14ac:dyDescent="0.2">
      <c r="A472" s="97"/>
      <c r="B472" s="105" t="s">
        <v>507</v>
      </c>
      <c r="C472" s="99"/>
      <c r="D472" s="100"/>
      <c r="E472" s="91"/>
      <c r="F472" s="91"/>
      <c r="G472" s="91"/>
      <c r="H472" s="91"/>
      <c r="I472" s="218"/>
      <c r="J472" s="91"/>
      <c r="K472" s="91"/>
      <c r="L472" s="91"/>
      <c r="M472" s="112"/>
      <c r="N472" s="79"/>
      <c r="O472" s="80"/>
      <c r="P472" s="92"/>
    </row>
    <row r="473" spans="1:16" s="73" customFormat="1" ht="34.5" customHeight="1" x14ac:dyDescent="0.2">
      <c r="A473" s="74">
        <v>251</v>
      </c>
      <c r="B473" s="101" t="s">
        <v>508</v>
      </c>
      <c r="C473" s="76" t="s">
        <v>261</v>
      </c>
      <c r="D473" s="77">
        <v>2309.3000000000002</v>
      </c>
      <c r="E473" s="78"/>
      <c r="F473" s="78"/>
      <c r="G473" s="78">
        <f>D473</f>
        <v>2309.3000000000002</v>
      </c>
      <c r="H473" s="78"/>
      <c r="I473" s="77" t="s">
        <v>314</v>
      </c>
      <c r="J473" s="78"/>
      <c r="K473" s="78">
        <f>D473</f>
        <v>2309.3000000000002</v>
      </c>
      <c r="L473" s="78"/>
      <c r="M473" s="110" t="s">
        <v>467</v>
      </c>
      <c r="N473" s="79"/>
      <c r="O473" s="80"/>
      <c r="P473" s="81"/>
    </row>
    <row r="474" spans="1:16" s="73" customFormat="1" ht="33.75" customHeight="1" x14ac:dyDescent="0.2">
      <c r="A474" s="74">
        <v>252</v>
      </c>
      <c r="B474" s="75" t="s">
        <v>620</v>
      </c>
      <c r="C474" s="76"/>
      <c r="D474" s="77">
        <v>641.9</v>
      </c>
      <c r="E474" s="78"/>
      <c r="F474" s="78"/>
      <c r="G474" s="78">
        <v>320.95</v>
      </c>
      <c r="H474" s="78">
        <v>320.95</v>
      </c>
      <c r="I474" s="77" t="s">
        <v>314</v>
      </c>
      <c r="J474" s="78"/>
      <c r="K474" s="78">
        <f>D474</f>
        <v>641.9</v>
      </c>
      <c r="L474" s="78"/>
      <c r="M474" s="110" t="s">
        <v>266</v>
      </c>
      <c r="N474" s="79"/>
      <c r="O474" s="80"/>
      <c r="P474" s="81"/>
    </row>
    <row r="475" spans="1:16" s="73" customFormat="1" ht="16.899999999999999" customHeight="1" x14ac:dyDescent="0.2">
      <c r="A475" s="74"/>
      <c r="B475" s="93" t="s">
        <v>522</v>
      </c>
      <c r="C475" s="76"/>
      <c r="D475" s="77"/>
      <c r="E475" s="78"/>
      <c r="F475" s="78"/>
      <c r="G475" s="78"/>
      <c r="H475" s="78"/>
      <c r="I475" s="77"/>
      <c r="J475" s="78"/>
      <c r="K475" s="78"/>
      <c r="L475" s="78"/>
      <c r="M475" s="110"/>
      <c r="N475" s="79"/>
      <c r="O475" s="80"/>
      <c r="P475" s="81"/>
    </row>
    <row r="476" spans="1:16" s="73" customFormat="1" ht="31.5" x14ac:dyDescent="0.2">
      <c r="A476" s="74">
        <v>253</v>
      </c>
      <c r="B476" s="101" t="s">
        <v>621</v>
      </c>
      <c r="C476" s="76" t="s">
        <v>478</v>
      </c>
      <c r="D476" s="77">
        <v>103.13208</v>
      </c>
      <c r="E476" s="78"/>
      <c r="F476" s="78">
        <f t="shared" ref="F476:F484" si="27">D476</f>
        <v>103.13208</v>
      </c>
      <c r="G476" s="78"/>
      <c r="H476" s="78"/>
      <c r="I476" s="77" t="s">
        <v>314</v>
      </c>
      <c r="J476" s="78"/>
      <c r="K476" s="78"/>
      <c r="L476" s="78">
        <f t="shared" ref="L476:L481" si="28">D476</f>
        <v>103.13208</v>
      </c>
      <c r="M476" s="110" t="s">
        <v>266</v>
      </c>
      <c r="N476" s="79"/>
      <c r="O476" s="80"/>
      <c r="P476" s="81"/>
    </row>
    <row r="477" spans="1:16" s="73" customFormat="1" ht="31.5" x14ac:dyDescent="0.2">
      <c r="A477" s="74">
        <v>254</v>
      </c>
      <c r="B477" s="101" t="s">
        <v>622</v>
      </c>
      <c r="C477" s="76" t="s">
        <v>510</v>
      </c>
      <c r="D477" s="77">
        <v>139.00344000000001</v>
      </c>
      <c r="E477" s="78"/>
      <c r="F477" s="78">
        <f t="shared" si="27"/>
        <v>139.00344000000001</v>
      </c>
      <c r="G477" s="78"/>
      <c r="H477" s="78"/>
      <c r="I477" s="77" t="s">
        <v>314</v>
      </c>
      <c r="J477" s="78"/>
      <c r="K477" s="78"/>
      <c r="L477" s="78">
        <f t="shared" si="28"/>
        <v>139.00344000000001</v>
      </c>
      <c r="M477" s="110" t="s">
        <v>266</v>
      </c>
      <c r="N477" s="79"/>
      <c r="O477" s="80"/>
      <c r="P477" s="81"/>
    </row>
    <row r="478" spans="1:16" s="73" customFormat="1" ht="31.5" x14ac:dyDescent="0.2">
      <c r="A478" s="74">
        <v>255</v>
      </c>
      <c r="B478" s="101" t="s">
        <v>623</v>
      </c>
      <c r="C478" s="76" t="s">
        <v>511</v>
      </c>
      <c r="D478" s="77">
        <v>14.33276</v>
      </c>
      <c r="E478" s="78"/>
      <c r="F478" s="78">
        <f t="shared" si="27"/>
        <v>14.33276</v>
      </c>
      <c r="G478" s="78"/>
      <c r="H478" s="78"/>
      <c r="I478" s="77" t="s">
        <v>314</v>
      </c>
      <c r="J478" s="78"/>
      <c r="K478" s="78"/>
      <c r="L478" s="78">
        <f t="shared" si="28"/>
        <v>14.33276</v>
      </c>
      <c r="M478" s="110" t="s">
        <v>266</v>
      </c>
      <c r="N478" s="79"/>
      <c r="O478" s="80"/>
      <c r="P478" s="81"/>
    </row>
    <row r="479" spans="1:16" s="73" customFormat="1" ht="31.5" x14ac:dyDescent="0.2">
      <c r="A479" s="74">
        <v>256</v>
      </c>
      <c r="B479" s="101" t="s">
        <v>624</v>
      </c>
      <c r="C479" s="76" t="s">
        <v>512</v>
      </c>
      <c r="D479" s="77">
        <v>16.794280000000001</v>
      </c>
      <c r="E479" s="78"/>
      <c r="F479" s="78">
        <f t="shared" si="27"/>
        <v>16.794280000000001</v>
      </c>
      <c r="G479" s="78"/>
      <c r="H479" s="78"/>
      <c r="I479" s="77" t="s">
        <v>314</v>
      </c>
      <c r="J479" s="78"/>
      <c r="K479" s="78"/>
      <c r="L479" s="78">
        <f t="shared" si="28"/>
        <v>16.794280000000001</v>
      </c>
      <c r="M479" s="110" t="s">
        <v>266</v>
      </c>
      <c r="N479" s="79"/>
      <c r="O479" s="80"/>
      <c r="P479" s="81"/>
    </row>
    <row r="480" spans="1:16" s="73" customFormat="1" ht="31.5" x14ac:dyDescent="0.2">
      <c r="A480" s="74">
        <v>257</v>
      </c>
      <c r="B480" s="101" t="s">
        <v>625</v>
      </c>
      <c r="C480" s="76" t="s">
        <v>513</v>
      </c>
      <c r="D480" s="77">
        <v>27.60116</v>
      </c>
      <c r="E480" s="78"/>
      <c r="F480" s="78">
        <f t="shared" si="27"/>
        <v>27.60116</v>
      </c>
      <c r="G480" s="78"/>
      <c r="H480" s="78"/>
      <c r="I480" s="77" t="s">
        <v>314</v>
      </c>
      <c r="J480" s="78"/>
      <c r="K480" s="78"/>
      <c r="L480" s="78">
        <f t="shared" si="28"/>
        <v>27.60116</v>
      </c>
      <c r="M480" s="110" t="s">
        <v>266</v>
      </c>
      <c r="N480" s="79"/>
      <c r="O480" s="80"/>
      <c r="P480" s="81"/>
    </row>
    <row r="481" spans="1:16" s="73" customFormat="1" ht="31.5" x14ac:dyDescent="0.2">
      <c r="A481" s="74">
        <v>258</v>
      </c>
      <c r="B481" s="101" t="s">
        <v>626</v>
      </c>
      <c r="C481" s="76" t="s">
        <v>514</v>
      </c>
      <c r="D481" s="77">
        <v>175.96295999999998</v>
      </c>
      <c r="E481" s="78"/>
      <c r="F481" s="78">
        <f t="shared" si="27"/>
        <v>175.96295999999998</v>
      </c>
      <c r="G481" s="78"/>
      <c r="H481" s="78"/>
      <c r="I481" s="77" t="s">
        <v>314</v>
      </c>
      <c r="J481" s="78"/>
      <c r="K481" s="78"/>
      <c r="L481" s="78">
        <f t="shared" si="28"/>
        <v>175.96295999999998</v>
      </c>
      <c r="M481" s="110" t="s">
        <v>266</v>
      </c>
      <c r="N481" s="79"/>
      <c r="O481" s="80"/>
      <c r="P481" s="81"/>
    </row>
    <row r="482" spans="1:16" s="73" customFormat="1" ht="31.5" x14ac:dyDescent="0.2">
      <c r="A482" s="74">
        <v>259</v>
      </c>
      <c r="B482" s="101" t="s">
        <v>627</v>
      </c>
      <c r="C482" s="76" t="s">
        <v>515</v>
      </c>
      <c r="D482" s="77">
        <v>27.425000000000001</v>
      </c>
      <c r="E482" s="78"/>
      <c r="F482" s="78"/>
      <c r="G482" s="78">
        <f>D482</f>
        <v>27.425000000000001</v>
      </c>
      <c r="H482" s="78"/>
      <c r="I482" s="77" t="s">
        <v>314</v>
      </c>
      <c r="J482" s="78"/>
      <c r="K482" s="78">
        <f>D482</f>
        <v>27.425000000000001</v>
      </c>
      <c r="L482" s="78"/>
      <c r="M482" s="110" t="s">
        <v>266</v>
      </c>
      <c r="N482" s="79"/>
      <c r="O482" s="80"/>
      <c r="P482" s="81"/>
    </row>
    <row r="483" spans="1:16" s="73" customFormat="1" ht="31.5" x14ac:dyDescent="0.2">
      <c r="A483" s="74">
        <v>260</v>
      </c>
      <c r="B483" s="101" t="s">
        <v>628</v>
      </c>
      <c r="C483" s="76" t="s">
        <v>516</v>
      </c>
      <c r="D483" s="77">
        <v>63.524560000000001</v>
      </c>
      <c r="E483" s="78"/>
      <c r="F483" s="78">
        <f t="shared" si="27"/>
        <v>63.524560000000001</v>
      </c>
      <c r="G483" s="78"/>
      <c r="H483" s="78"/>
      <c r="I483" s="77" t="s">
        <v>314</v>
      </c>
      <c r="J483" s="78"/>
      <c r="K483" s="78"/>
      <c r="L483" s="78">
        <f>D483</f>
        <v>63.524560000000001</v>
      </c>
      <c r="M483" s="110" t="s">
        <v>266</v>
      </c>
      <c r="N483" s="79"/>
      <c r="O483" s="80"/>
      <c r="P483" s="81"/>
    </row>
    <row r="484" spans="1:16" s="73" customFormat="1" ht="31.5" x14ac:dyDescent="0.2">
      <c r="A484" s="74">
        <v>261</v>
      </c>
      <c r="B484" s="101" t="s">
        <v>517</v>
      </c>
      <c r="C484" s="76" t="s">
        <v>518</v>
      </c>
      <c r="D484" s="77">
        <v>86.094179999999994</v>
      </c>
      <c r="E484" s="78"/>
      <c r="F484" s="78">
        <f t="shared" si="27"/>
        <v>86.094179999999994</v>
      </c>
      <c r="G484" s="78"/>
      <c r="H484" s="78"/>
      <c r="I484" s="77" t="s">
        <v>314</v>
      </c>
      <c r="J484" s="78"/>
      <c r="K484" s="78"/>
      <c r="L484" s="78">
        <f>D484</f>
        <v>86.094179999999994</v>
      </c>
      <c r="M484" s="110" t="s">
        <v>266</v>
      </c>
      <c r="N484" s="79"/>
      <c r="O484" s="80"/>
      <c r="P484" s="81"/>
    </row>
    <row r="485" spans="1:16" s="73" customFormat="1" ht="31.5" x14ac:dyDescent="0.2">
      <c r="A485" s="74">
        <v>262</v>
      </c>
      <c r="B485" s="101" t="s">
        <v>629</v>
      </c>
      <c r="C485" s="76" t="s">
        <v>519</v>
      </c>
      <c r="D485" s="77">
        <v>343.77800000000002</v>
      </c>
      <c r="E485" s="78"/>
      <c r="F485" s="78"/>
      <c r="G485" s="78">
        <f>D485</f>
        <v>343.77800000000002</v>
      </c>
      <c r="H485" s="78"/>
      <c r="I485" s="77" t="s">
        <v>314</v>
      </c>
      <c r="J485" s="78"/>
      <c r="K485" s="78">
        <f>D485</f>
        <v>343.77800000000002</v>
      </c>
      <c r="L485" s="78"/>
      <c r="M485" s="110" t="s">
        <v>266</v>
      </c>
      <c r="N485" s="79"/>
      <c r="O485" s="80"/>
      <c r="P485" s="81"/>
    </row>
    <row r="486" spans="1:16" s="73" customFormat="1" ht="31.5" x14ac:dyDescent="0.2">
      <c r="A486" s="74">
        <v>263</v>
      </c>
      <c r="B486" s="101" t="s">
        <v>520</v>
      </c>
      <c r="C486" s="76" t="s">
        <v>476</v>
      </c>
      <c r="D486" s="77">
        <v>150.67099999999999</v>
      </c>
      <c r="E486" s="78"/>
      <c r="F486" s="78"/>
      <c r="G486" s="78">
        <f>D486</f>
        <v>150.67099999999999</v>
      </c>
      <c r="H486" s="78"/>
      <c r="I486" s="77" t="s">
        <v>314</v>
      </c>
      <c r="J486" s="78"/>
      <c r="K486" s="78">
        <f>D486</f>
        <v>150.67099999999999</v>
      </c>
      <c r="L486" s="78"/>
      <c r="M486" s="110" t="s">
        <v>266</v>
      </c>
      <c r="N486" s="79"/>
      <c r="O486" s="80"/>
      <c r="P486" s="81"/>
    </row>
    <row r="487" spans="1:16" s="73" customFormat="1" ht="33.75" customHeight="1" x14ac:dyDescent="0.2">
      <c r="A487" s="74">
        <v>264</v>
      </c>
      <c r="B487" s="101" t="s">
        <v>630</v>
      </c>
      <c r="C487" s="76" t="s">
        <v>521</v>
      </c>
      <c r="D487" s="77">
        <v>144.28700000000001</v>
      </c>
      <c r="E487" s="78"/>
      <c r="F487" s="78"/>
      <c r="G487" s="78">
        <f>D487</f>
        <v>144.28700000000001</v>
      </c>
      <c r="H487" s="78"/>
      <c r="I487" s="77" t="s">
        <v>314</v>
      </c>
      <c r="J487" s="78"/>
      <c r="K487" s="78">
        <f>D487</f>
        <v>144.28700000000001</v>
      </c>
      <c r="L487" s="78"/>
      <c r="M487" s="110" t="s">
        <v>266</v>
      </c>
      <c r="N487" s="79"/>
      <c r="O487" s="80"/>
      <c r="P487" s="81"/>
    </row>
    <row r="488" spans="1:16" s="73" customFormat="1" ht="27.75" customHeight="1" x14ac:dyDescent="0.2">
      <c r="A488" s="74">
        <v>265</v>
      </c>
      <c r="B488" s="75" t="s">
        <v>149</v>
      </c>
      <c r="C488" s="76" t="s">
        <v>264</v>
      </c>
      <c r="D488" s="106">
        <v>234.18199999999999</v>
      </c>
      <c r="E488" s="78"/>
      <c r="F488" s="78"/>
      <c r="G488" s="78">
        <f>D488</f>
        <v>234.18199999999999</v>
      </c>
      <c r="H488" s="78"/>
      <c r="I488" s="77" t="s">
        <v>314</v>
      </c>
      <c r="J488" s="78"/>
      <c r="K488" s="78">
        <f>D488</f>
        <v>234.18199999999999</v>
      </c>
      <c r="L488" s="78"/>
      <c r="M488" s="110" t="s">
        <v>266</v>
      </c>
      <c r="N488" s="79"/>
      <c r="O488" s="80"/>
      <c r="P488" s="81"/>
    </row>
    <row r="489" spans="1:16" s="45" customFormat="1" ht="15.75" x14ac:dyDescent="0.25">
      <c r="A489" s="48"/>
      <c r="B489" s="41" t="s">
        <v>202</v>
      </c>
      <c r="C489" s="49"/>
      <c r="D489" s="107">
        <f>SUM(D434:D488)</f>
        <v>24974.086340000002</v>
      </c>
      <c r="E489" s="107">
        <f>SUM(E434:E488)</f>
        <v>273.64499999999998</v>
      </c>
      <c r="F489" s="107">
        <f>SUM(F434:F488)</f>
        <v>4650.6301800000001</v>
      </c>
      <c r="G489" s="107">
        <f>SUM(G434:G488)</f>
        <v>15637.623349999998</v>
      </c>
      <c r="H489" s="107">
        <f>SUM(H434:H488)</f>
        <v>4412.1878100000004</v>
      </c>
      <c r="I489" s="108"/>
      <c r="J489" s="77">
        <f>SUM(J434:J488)</f>
        <v>0</v>
      </c>
      <c r="K489" s="107">
        <f>SUM(K434:K488)</f>
        <v>19531.643699999997</v>
      </c>
      <c r="L489" s="107">
        <f>SUM(L434:L488)</f>
        <v>5442.4426400000011</v>
      </c>
      <c r="M489" s="109"/>
      <c r="N489" s="46"/>
      <c r="O489" s="46"/>
      <c r="P489" s="46"/>
    </row>
    <row r="490" spans="1:16" ht="18.75" x14ac:dyDescent="0.3">
      <c r="A490" s="467" t="s">
        <v>134</v>
      </c>
      <c r="B490" s="448"/>
      <c r="C490" s="448"/>
      <c r="D490" s="448"/>
      <c r="E490" s="448"/>
      <c r="F490" s="448"/>
      <c r="G490" s="448"/>
      <c r="H490" s="448"/>
      <c r="I490" s="448"/>
      <c r="J490" s="448"/>
      <c r="K490" s="448"/>
      <c r="L490" s="448"/>
      <c r="M490" s="468"/>
    </row>
    <row r="491" spans="1:16" s="44" customFormat="1" ht="60" x14ac:dyDescent="0.25">
      <c r="A491" s="226">
        <v>266</v>
      </c>
      <c r="B491" s="250" t="s">
        <v>523</v>
      </c>
      <c r="C491" s="228" t="s">
        <v>524</v>
      </c>
      <c r="D491" s="338">
        <v>6417</v>
      </c>
      <c r="E491" s="339"/>
      <c r="F491" s="338">
        <v>3208.5</v>
      </c>
      <c r="G491" s="338">
        <v>3208.5</v>
      </c>
      <c r="H491" s="338"/>
      <c r="I491" s="342" t="s">
        <v>438</v>
      </c>
      <c r="J491" s="339"/>
      <c r="K491" s="339"/>
      <c r="L491" s="338">
        <v>6417</v>
      </c>
      <c r="M491" s="228" t="s">
        <v>134</v>
      </c>
    </row>
    <row r="492" spans="1:16" s="44" customFormat="1" ht="60" x14ac:dyDescent="0.25">
      <c r="A492" s="226">
        <v>267</v>
      </c>
      <c r="B492" s="250" t="s">
        <v>525</v>
      </c>
      <c r="C492" s="226" t="s">
        <v>526</v>
      </c>
      <c r="D492" s="338">
        <v>42</v>
      </c>
      <c r="E492" s="339"/>
      <c r="F492" s="339"/>
      <c r="G492" s="338"/>
      <c r="H492" s="338">
        <v>42</v>
      </c>
      <c r="I492" s="342" t="s">
        <v>438</v>
      </c>
      <c r="J492" s="339"/>
      <c r="K492" s="338"/>
      <c r="L492" s="338">
        <v>42</v>
      </c>
      <c r="M492" s="228" t="s">
        <v>134</v>
      </c>
    </row>
    <row r="493" spans="1:16" s="44" customFormat="1" ht="60" x14ac:dyDescent="0.25">
      <c r="A493" s="226">
        <v>268</v>
      </c>
      <c r="B493" s="250" t="s">
        <v>527</v>
      </c>
      <c r="C493" s="226" t="s">
        <v>528</v>
      </c>
      <c r="D493" s="338">
        <v>340</v>
      </c>
      <c r="E493" s="339"/>
      <c r="F493" s="339"/>
      <c r="G493" s="338"/>
      <c r="H493" s="339">
        <v>340</v>
      </c>
      <c r="I493" s="342" t="s">
        <v>529</v>
      </c>
      <c r="J493" s="339"/>
      <c r="K493" s="338"/>
      <c r="L493" s="338">
        <v>340</v>
      </c>
      <c r="M493" s="228" t="s">
        <v>134</v>
      </c>
    </row>
    <row r="494" spans="1:16" s="44" customFormat="1" ht="15" x14ac:dyDescent="0.25">
      <c r="A494" s="226">
        <v>269</v>
      </c>
      <c r="B494" s="330" t="s">
        <v>530</v>
      </c>
      <c r="C494" s="226" t="s">
        <v>531</v>
      </c>
      <c r="D494" s="338">
        <v>26</v>
      </c>
      <c r="E494" s="339"/>
      <c r="F494" s="339"/>
      <c r="G494" s="338">
        <v>26</v>
      </c>
      <c r="H494" s="339"/>
      <c r="I494" s="342" t="s">
        <v>429</v>
      </c>
      <c r="J494" s="339"/>
      <c r="K494" s="338"/>
      <c r="L494" s="338">
        <v>26</v>
      </c>
      <c r="M494" s="228" t="s">
        <v>249</v>
      </c>
    </row>
    <row r="495" spans="1:16" s="44" customFormat="1" ht="60" x14ac:dyDescent="0.25">
      <c r="A495" s="226">
        <v>270</v>
      </c>
      <c r="B495" s="250" t="s">
        <v>532</v>
      </c>
      <c r="C495" s="226" t="s">
        <v>250</v>
      </c>
      <c r="D495" s="338">
        <v>3.3</v>
      </c>
      <c r="E495" s="339"/>
      <c r="F495" s="339"/>
      <c r="G495" s="338"/>
      <c r="H495" s="338">
        <v>3.3</v>
      </c>
      <c r="I495" s="342" t="s">
        <v>533</v>
      </c>
      <c r="J495" s="339"/>
      <c r="K495" s="338"/>
      <c r="L495" s="338">
        <v>3.3</v>
      </c>
      <c r="M495" s="228" t="s">
        <v>134</v>
      </c>
    </row>
    <row r="496" spans="1:16" ht="60" x14ac:dyDescent="0.25">
      <c r="A496" s="226">
        <v>271</v>
      </c>
      <c r="B496" s="250" t="s">
        <v>534</v>
      </c>
      <c r="C496" s="226" t="s">
        <v>143</v>
      </c>
      <c r="D496" s="338">
        <v>1.7</v>
      </c>
      <c r="E496" s="339"/>
      <c r="F496" s="339"/>
      <c r="G496" s="338">
        <v>1.7</v>
      </c>
      <c r="H496" s="339"/>
      <c r="I496" s="342" t="s">
        <v>533</v>
      </c>
      <c r="J496" s="339"/>
      <c r="K496" s="338"/>
      <c r="L496" s="338">
        <v>1.7</v>
      </c>
      <c r="M496" s="228" t="s">
        <v>134</v>
      </c>
    </row>
    <row r="497" spans="1:16" ht="60" x14ac:dyDescent="0.25">
      <c r="A497" s="226">
        <v>272</v>
      </c>
      <c r="B497" s="343" t="s">
        <v>535</v>
      </c>
      <c r="C497" s="226" t="s">
        <v>143</v>
      </c>
      <c r="D497" s="338">
        <v>0.9</v>
      </c>
      <c r="E497" s="339"/>
      <c r="F497" s="339"/>
      <c r="G497" s="338"/>
      <c r="H497" s="338">
        <v>0.9</v>
      </c>
      <c r="I497" s="342" t="s">
        <v>533</v>
      </c>
      <c r="J497" s="339"/>
      <c r="K497" s="339"/>
      <c r="L497" s="338">
        <v>0.9</v>
      </c>
      <c r="M497" s="228" t="s">
        <v>134</v>
      </c>
    </row>
    <row r="498" spans="1:16" ht="59.25" customHeight="1" x14ac:dyDescent="0.25">
      <c r="A498" s="226">
        <v>273</v>
      </c>
      <c r="B498" s="343" t="s">
        <v>536</v>
      </c>
      <c r="C498" s="226" t="s">
        <v>537</v>
      </c>
      <c r="D498" s="338">
        <v>190</v>
      </c>
      <c r="E498" s="339"/>
      <c r="F498" s="339"/>
      <c r="G498" s="338"/>
      <c r="H498" s="339">
        <v>190</v>
      </c>
      <c r="I498" s="342" t="s">
        <v>286</v>
      </c>
      <c r="J498" s="339"/>
      <c r="K498" s="339"/>
      <c r="L498" s="338">
        <v>190</v>
      </c>
      <c r="M498" s="228" t="s">
        <v>134</v>
      </c>
    </row>
    <row r="499" spans="1:16" ht="17.25" customHeight="1" thickBot="1" x14ac:dyDescent="0.3">
      <c r="A499" s="50"/>
      <c r="B499" s="51" t="s">
        <v>210</v>
      </c>
      <c r="C499" s="52"/>
      <c r="D499" s="53">
        <f>SUM(D491:D498)</f>
        <v>7020.9</v>
      </c>
      <c r="E499" s="53">
        <f t="shared" ref="E499:L499" si="29">SUM(E491:E498)</f>
        <v>0</v>
      </c>
      <c r="F499" s="53">
        <f t="shared" si="29"/>
        <v>3208.5</v>
      </c>
      <c r="G499" s="53">
        <f t="shared" si="29"/>
        <v>3236.2</v>
      </c>
      <c r="H499" s="53">
        <f t="shared" si="29"/>
        <v>576.20000000000005</v>
      </c>
      <c r="I499" s="53"/>
      <c r="J499" s="53">
        <f t="shared" si="29"/>
        <v>0</v>
      </c>
      <c r="K499" s="53">
        <f t="shared" si="29"/>
        <v>0</v>
      </c>
      <c r="L499" s="53">
        <f t="shared" si="29"/>
        <v>7020.9</v>
      </c>
      <c r="M499" s="54"/>
    </row>
    <row r="500" spans="1:16" s="22" customFormat="1" ht="22.5" customHeight="1" thickBot="1" x14ac:dyDescent="0.35">
      <c r="A500" s="55"/>
      <c r="B500" s="213" t="s">
        <v>135</v>
      </c>
      <c r="C500" s="56"/>
      <c r="D500" s="214">
        <f>D28+D46+D64+D86+D108+D133+D154+D175+D187+D206+D224+D244+D267+D273+D284+D308+D316+D330+D335+D344+D358+D369+D394+D406+D432+D476+D499</f>
        <v>49428.850580000006</v>
      </c>
      <c r="E500" s="214">
        <f>E28+E46+E64+E86+E108+E133+E154+E175+E187+E206+E224+E244+E267+E273+E284+E308+E316+E330+E335+E344+E358+E369+E394+E406+E432+E476+E499</f>
        <v>1694.44</v>
      </c>
      <c r="F500" s="214">
        <f>F28+F46+F64+F86+F108+F133+F154+F175+F187+F206+F224+F244+F267+F273+F284+F308+F316+F330+F335+F344+F358+F369+F394+F406+F432+F476+F499</f>
        <v>20382.094079999999</v>
      </c>
      <c r="G500" s="214">
        <f>G28+G46+G64+G86+G108+G133+G154+G175+G187+G206+G224+G244+G267+G273+G284+G308+G316+G330+G335+G344+G358+G369+G394+G406+G432+G476+G499</f>
        <v>19459.012500000001</v>
      </c>
      <c r="H500" s="214">
        <f>H28+H46+H64+H86+H108+H133+H154+H175+H187+H206+H224+H244+H267+H273+H284+H308+H316+H330+H335+H344+H358+H369+H394+H406+H432+H476+H499</f>
        <v>7893.3039999999992</v>
      </c>
      <c r="I500" s="214"/>
      <c r="J500" s="214">
        <f>J28+J46+J64+J86+J108+J133+J154+J175+J187+J206+J224+J244+J267+J273+J284+J308+J316+J330+J335+J344+J358+J369+J394+J406+J432+J476+J499</f>
        <v>0</v>
      </c>
      <c r="K500" s="214">
        <f>K28+K46+K64+K86+K108+K133+K154+K175+K187+K206+K224+K244+K267+K273+K284+K308+K316+K330+K335+K344+K358+K369+K394+K406+K432+K476+K499</f>
        <v>24871.154999999999</v>
      </c>
      <c r="L500" s="214">
        <f>L28+L46+L64+L86+L108+L133+L154+L175+L187+L206+L224+L244+L267+L273+L284+L308+L316+L330+L335+L344+L358+L369+L394+L406+L432+L476+L499</f>
        <v>24557.69558</v>
      </c>
      <c r="M500" s="58"/>
    </row>
    <row r="501" spans="1:16" s="22" customFormat="1" ht="22.5" customHeight="1" x14ac:dyDescent="0.3">
      <c r="A501" s="114"/>
      <c r="B501" s="113"/>
      <c r="C501" s="113"/>
      <c r="D501" s="115"/>
      <c r="E501" s="115"/>
      <c r="F501" s="115"/>
      <c r="G501" s="115"/>
      <c r="H501" s="115"/>
      <c r="I501" s="115"/>
      <c r="J501" s="115"/>
      <c r="K501" s="115"/>
      <c r="L501" s="115"/>
      <c r="M501" s="116"/>
    </row>
    <row r="502" spans="1:16" s="22" customFormat="1" ht="22.5" customHeight="1" x14ac:dyDescent="0.25">
      <c r="A502" s="382" t="s">
        <v>631</v>
      </c>
      <c r="B502" s="382"/>
      <c r="C502" s="382"/>
      <c r="D502" s="382"/>
      <c r="E502" s="382"/>
      <c r="F502" s="382"/>
      <c r="G502" s="382"/>
      <c r="H502" s="382"/>
      <c r="I502" s="382"/>
      <c r="J502" s="382"/>
      <c r="K502" s="382"/>
      <c r="L502" s="382"/>
      <c r="M502" s="382"/>
    </row>
    <row r="503" spans="1:16" s="22" customFormat="1" ht="22.5" customHeight="1" x14ac:dyDescent="0.25">
      <c r="A503" s="382"/>
      <c r="B503" s="382"/>
      <c r="C503" s="382"/>
      <c r="D503" s="382"/>
      <c r="E503" s="382"/>
      <c r="F503" s="382"/>
      <c r="G503" s="382"/>
      <c r="H503" s="382"/>
      <c r="I503" s="382"/>
      <c r="J503" s="382"/>
      <c r="K503" s="382"/>
      <c r="L503" s="382"/>
      <c r="M503" s="382"/>
    </row>
    <row r="504" spans="1:16" s="22" customFormat="1" ht="10.5" customHeight="1" x14ac:dyDescent="0.25">
      <c r="A504" s="382"/>
      <c r="B504" s="382"/>
      <c r="C504" s="382"/>
      <c r="D504" s="382"/>
      <c r="E504" s="382"/>
      <c r="F504" s="382"/>
      <c r="G504" s="382"/>
      <c r="H504" s="382"/>
      <c r="I504" s="382"/>
      <c r="J504" s="382"/>
      <c r="K504" s="382"/>
      <c r="L504" s="382"/>
      <c r="M504" s="382"/>
    </row>
    <row r="505" spans="1:16" s="22" customFormat="1" ht="9" customHeight="1" thickBot="1" x14ac:dyDescent="0.3">
      <c r="A505" s="383"/>
      <c r="B505" s="383"/>
      <c r="C505" s="383"/>
      <c r="D505" s="383"/>
      <c r="E505" s="383"/>
      <c r="F505" s="383"/>
      <c r="G505" s="383"/>
      <c r="H505" s="383"/>
      <c r="I505" s="383"/>
      <c r="J505" s="383"/>
      <c r="K505" s="383"/>
      <c r="L505" s="383"/>
      <c r="M505" s="383"/>
    </row>
    <row r="506" spans="1:16" ht="19.5" thickBot="1" x14ac:dyDescent="0.35">
      <c r="A506" s="469" t="s">
        <v>603</v>
      </c>
      <c r="B506" s="470"/>
      <c r="C506" s="470"/>
      <c r="D506" s="470"/>
      <c r="E506" s="470"/>
      <c r="F506" s="470"/>
      <c r="G506" s="470"/>
      <c r="H506" s="470"/>
      <c r="I506" s="470"/>
      <c r="J506" s="470"/>
      <c r="K506" s="470"/>
      <c r="L506" s="470"/>
      <c r="M506" s="471"/>
    </row>
    <row r="507" spans="1:16" ht="18" customHeight="1" x14ac:dyDescent="0.2">
      <c r="A507" s="122" t="s">
        <v>3</v>
      </c>
      <c r="B507" s="472" t="s">
        <v>0</v>
      </c>
      <c r="C507" s="425" t="s">
        <v>145</v>
      </c>
      <c r="D507" s="473" t="s">
        <v>144</v>
      </c>
      <c r="E507" s="473" t="s">
        <v>4</v>
      </c>
      <c r="F507" s="473"/>
      <c r="G507" s="473"/>
      <c r="H507" s="473"/>
      <c r="I507" s="425" t="s">
        <v>5</v>
      </c>
      <c r="J507" s="474" t="s">
        <v>584</v>
      </c>
      <c r="K507" s="215"/>
      <c r="L507" s="215"/>
      <c r="M507" s="425" t="s">
        <v>7</v>
      </c>
    </row>
    <row r="508" spans="1:16" ht="39.75" customHeight="1" x14ac:dyDescent="0.2">
      <c r="A508" s="3" t="s">
        <v>8</v>
      </c>
      <c r="B508" s="425"/>
      <c r="C508" s="426"/>
      <c r="D508" s="427"/>
      <c r="E508" s="2" t="s">
        <v>9</v>
      </c>
      <c r="F508" s="2" t="s">
        <v>10</v>
      </c>
      <c r="G508" s="2" t="s">
        <v>11</v>
      </c>
      <c r="H508" s="2" t="s">
        <v>12</v>
      </c>
      <c r="I508" s="426"/>
      <c r="J508" s="357"/>
      <c r="K508" s="2"/>
      <c r="L508" s="2"/>
      <c r="M508" s="426"/>
    </row>
    <row r="509" spans="1:16" s="73" customFormat="1" ht="53.25" customHeight="1" x14ac:dyDescent="0.2">
      <c r="A509" s="74">
        <v>1</v>
      </c>
      <c r="B509" s="82" t="s">
        <v>448</v>
      </c>
      <c r="C509" s="76" t="s">
        <v>162</v>
      </c>
      <c r="D509" s="77">
        <v>400</v>
      </c>
      <c r="E509" s="78"/>
      <c r="F509" s="78">
        <f>D509/2</f>
        <v>200</v>
      </c>
      <c r="G509" s="78">
        <f>D509/2</f>
        <v>200</v>
      </c>
      <c r="H509" s="78"/>
      <c r="I509" s="78"/>
      <c r="J509" s="78">
        <f>D509</f>
        <v>400</v>
      </c>
      <c r="K509" s="78"/>
      <c r="L509" s="78"/>
      <c r="M509" s="110" t="s">
        <v>449</v>
      </c>
      <c r="N509" s="79"/>
      <c r="O509" s="80"/>
      <c r="P509" s="81"/>
    </row>
    <row r="510" spans="1:16" s="73" customFormat="1" ht="21.75" customHeight="1" x14ac:dyDescent="0.2">
      <c r="A510" s="74"/>
      <c r="B510" s="17" t="s">
        <v>588</v>
      </c>
      <c r="C510" s="83" t="s">
        <v>128</v>
      </c>
      <c r="D510" s="77"/>
      <c r="E510" s="78"/>
      <c r="F510" s="78"/>
      <c r="G510" s="78"/>
      <c r="H510" s="78"/>
      <c r="I510" s="78"/>
      <c r="J510" s="78"/>
      <c r="K510" s="78"/>
      <c r="L510" s="78"/>
      <c r="M510" s="110"/>
      <c r="N510" s="79"/>
      <c r="O510" s="80"/>
      <c r="P510" s="81"/>
    </row>
    <row r="511" spans="1:16" s="73" customFormat="1" ht="36" customHeight="1" x14ac:dyDescent="0.2">
      <c r="A511" s="84" t="s">
        <v>590</v>
      </c>
      <c r="B511" s="82" t="s">
        <v>455</v>
      </c>
      <c r="C511" s="76" t="s">
        <v>250</v>
      </c>
      <c r="D511" s="77">
        <v>60</v>
      </c>
      <c r="E511" s="78"/>
      <c r="F511" s="78"/>
      <c r="G511" s="78">
        <f>D511</f>
        <v>60</v>
      </c>
      <c r="H511" s="78"/>
      <c r="I511" s="77" t="s">
        <v>314</v>
      </c>
      <c r="J511" s="78">
        <v>60</v>
      </c>
      <c r="K511" s="78"/>
      <c r="L511" s="78"/>
      <c r="M511" s="110" t="s">
        <v>456</v>
      </c>
      <c r="N511" s="79"/>
      <c r="O511" s="80"/>
      <c r="P511" s="81"/>
    </row>
    <row r="512" spans="1:16" s="73" customFormat="1" ht="36" customHeight="1" x14ac:dyDescent="0.2">
      <c r="A512" s="84" t="s">
        <v>591</v>
      </c>
      <c r="B512" s="82" t="s">
        <v>457</v>
      </c>
      <c r="C512" s="76" t="s">
        <v>261</v>
      </c>
      <c r="D512" s="77">
        <v>30</v>
      </c>
      <c r="E512" s="78"/>
      <c r="F512" s="78"/>
      <c r="G512" s="78">
        <f>D512</f>
        <v>30</v>
      </c>
      <c r="H512" s="78"/>
      <c r="I512" s="77" t="s">
        <v>314</v>
      </c>
      <c r="J512" s="78">
        <v>30</v>
      </c>
      <c r="K512" s="78"/>
      <c r="L512" s="78"/>
      <c r="M512" s="110" t="s">
        <v>260</v>
      </c>
      <c r="N512" s="79"/>
      <c r="O512" s="80"/>
      <c r="P512" s="81"/>
    </row>
    <row r="513" spans="1:16" s="73" customFormat="1" ht="34.5" customHeight="1" x14ac:dyDescent="0.2">
      <c r="A513" s="84" t="s">
        <v>592</v>
      </c>
      <c r="B513" s="82" t="s">
        <v>632</v>
      </c>
      <c r="C513" s="76" t="s">
        <v>250</v>
      </c>
      <c r="D513" s="77">
        <v>60</v>
      </c>
      <c r="E513" s="78"/>
      <c r="F513" s="78"/>
      <c r="G513" s="78">
        <f t="shared" ref="G513:G523" si="30">D513</f>
        <v>60</v>
      </c>
      <c r="H513" s="78"/>
      <c r="I513" s="78"/>
      <c r="J513" s="78">
        <f>D513</f>
        <v>60</v>
      </c>
      <c r="K513" s="78"/>
      <c r="L513" s="78"/>
      <c r="M513" s="110" t="s">
        <v>456</v>
      </c>
      <c r="N513" s="79"/>
      <c r="O513" s="80"/>
      <c r="P513" s="81"/>
    </row>
    <row r="514" spans="1:16" s="73" customFormat="1" ht="27" customHeight="1" x14ac:dyDescent="0.2">
      <c r="A514" s="84" t="s">
        <v>593</v>
      </c>
      <c r="B514" s="82" t="s">
        <v>458</v>
      </c>
      <c r="C514" s="76" t="s">
        <v>250</v>
      </c>
      <c r="D514" s="77">
        <v>60</v>
      </c>
      <c r="E514" s="78"/>
      <c r="F514" s="78"/>
      <c r="G514" s="78">
        <f t="shared" si="30"/>
        <v>60</v>
      </c>
      <c r="H514" s="78"/>
      <c r="I514" s="78"/>
      <c r="J514" s="78">
        <f t="shared" ref="J514:J523" si="31">D514</f>
        <v>60</v>
      </c>
      <c r="K514" s="78"/>
      <c r="L514" s="78"/>
      <c r="M514" s="110" t="s">
        <v>456</v>
      </c>
      <c r="N514" s="79"/>
      <c r="O514" s="80"/>
      <c r="P514" s="81"/>
    </row>
    <row r="515" spans="1:16" s="73" customFormat="1" ht="27" customHeight="1" x14ac:dyDescent="0.2">
      <c r="A515" s="344" t="s">
        <v>594</v>
      </c>
      <c r="B515" s="82" t="s">
        <v>633</v>
      </c>
      <c r="C515" s="76" t="s">
        <v>250</v>
      </c>
      <c r="D515" s="77">
        <v>60</v>
      </c>
      <c r="E515" s="78"/>
      <c r="F515" s="78"/>
      <c r="G515" s="78">
        <f t="shared" si="30"/>
        <v>60</v>
      </c>
      <c r="H515" s="78"/>
      <c r="I515" s="78"/>
      <c r="J515" s="78">
        <f t="shared" si="31"/>
        <v>60</v>
      </c>
      <c r="K515" s="78"/>
      <c r="L515" s="78"/>
      <c r="M515" s="110" t="s">
        <v>262</v>
      </c>
      <c r="N515" s="79"/>
      <c r="O515" s="80"/>
      <c r="P515" s="81"/>
    </row>
    <row r="516" spans="1:16" s="73" customFormat="1" ht="27" customHeight="1" x14ac:dyDescent="0.2">
      <c r="A516" s="344" t="s">
        <v>595</v>
      </c>
      <c r="B516" s="82" t="s">
        <v>459</v>
      </c>
      <c r="C516" s="76" t="s">
        <v>261</v>
      </c>
      <c r="D516" s="77">
        <v>20</v>
      </c>
      <c r="E516" s="78"/>
      <c r="F516" s="78"/>
      <c r="G516" s="78">
        <f t="shared" si="30"/>
        <v>20</v>
      </c>
      <c r="H516" s="78"/>
      <c r="I516" s="78"/>
      <c r="J516" s="78">
        <f t="shared" si="31"/>
        <v>20</v>
      </c>
      <c r="K516" s="78"/>
      <c r="L516" s="78"/>
      <c r="M516" s="110" t="s">
        <v>260</v>
      </c>
      <c r="N516" s="79"/>
      <c r="O516" s="80"/>
      <c r="P516" s="81"/>
    </row>
    <row r="517" spans="1:16" s="73" customFormat="1" ht="27" customHeight="1" x14ac:dyDescent="0.2">
      <c r="A517" s="344" t="s">
        <v>596</v>
      </c>
      <c r="B517" s="82" t="s">
        <v>460</v>
      </c>
      <c r="C517" s="76" t="s">
        <v>261</v>
      </c>
      <c r="D517" s="77">
        <v>10</v>
      </c>
      <c r="E517" s="78"/>
      <c r="F517" s="78"/>
      <c r="G517" s="78">
        <f t="shared" si="30"/>
        <v>10</v>
      </c>
      <c r="H517" s="78"/>
      <c r="I517" s="78"/>
      <c r="J517" s="78">
        <f t="shared" si="31"/>
        <v>10</v>
      </c>
      <c r="K517" s="78"/>
      <c r="L517" s="78"/>
      <c r="M517" s="110" t="s">
        <v>456</v>
      </c>
      <c r="N517" s="79"/>
      <c r="O517" s="80"/>
      <c r="P517" s="81"/>
    </row>
    <row r="518" spans="1:16" s="73" customFormat="1" ht="27" customHeight="1" x14ac:dyDescent="0.2">
      <c r="A518" s="344" t="s">
        <v>597</v>
      </c>
      <c r="B518" s="82" t="s">
        <v>634</v>
      </c>
      <c r="C518" s="76" t="s">
        <v>259</v>
      </c>
      <c r="D518" s="77">
        <v>90</v>
      </c>
      <c r="E518" s="78"/>
      <c r="F518" s="78"/>
      <c r="G518" s="78">
        <f t="shared" si="30"/>
        <v>90</v>
      </c>
      <c r="H518" s="78"/>
      <c r="I518" s="78"/>
      <c r="J518" s="78">
        <f t="shared" si="31"/>
        <v>90</v>
      </c>
      <c r="K518" s="78"/>
      <c r="L518" s="78"/>
      <c r="M518" s="110" t="s">
        <v>260</v>
      </c>
      <c r="N518" s="79"/>
      <c r="O518" s="80"/>
      <c r="P518" s="81"/>
    </row>
    <row r="519" spans="1:16" s="73" customFormat="1" ht="27" customHeight="1" x14ac:dyDescent="0.2">
      <c r="A519" s="344" t="s">
        <v>598</v>
      </c>
      <c r="B519" s="82" t="s">
        <v>461</v>
      </c>
      <c r="C519" s="76" t="s">
        <v>250</v>
      </c>
      <c r="D519" s="77">
        <v>40</v>
      </c>
      <c r="E519" s="78"/>
      <c r="F519" s="78"/>
      <c r="G519" s="78">
        <f t="shared" si="30"/>
        <v>40</v>
      </c>
      <c r="H519" s="78"/>
      <c r="I519" s="78"/>
      <c r="J519" s="78">
        <f t="shared" si="31"/>
        <v>40</v>
      </c>
      <c r="K519" s="78"/>
      <c r="L519" s="78"/>
      <c r="M519" s="110" t="s">
        <v>262</v>
      </c>
      <c r="N519" s="79"/>
      <c r="O519" s="80"/>
      <c r="P519" s="81"/>
    </row>
    <row r="520" spans="1:16" s="73" customFormat="1" ht="27" customHeight="1" x14ac:dyDescent="0.2">
      <c r="A520" s="344" t="s">
        <v>599</v>
      </c>
      <c r="B520" s="82" t="s">
        <v>635</v>
      </c>
      <c r="C520" s="76" t="s">
        <v>250</v>
      </c>
      <c r="D520" s="77">
        <v>60</v>
      </c>
      <c r="E520" s="78"/>
      <c r="F520" s="78"/>
      <c r="G520" s="78">
        <f t="shared" si="30"/>
        <v>60</v>
      </c>
      <c r="H520" s="78"/>
      <c r="I520" s="78"/>
      <c r="J520" s="78">
        <f t="shared" si="31"/>
        <v>60</v>
      </c>
      <c r="K520" s="78"/>
      <c r="L520" s="78"/>
      <c r="M520" s="110" t="s">
        <v>260</v>
      </c>
      <c r="N520" s="79"/>
      <c r="O520" s="80"/>
      <c r="P520" s="81"/>
    </row>
    <row r="521" spans="1:16" s="73" customFormat="1" ht="27" customHeight="1" x14ac:dyDescent="0.2">
      <c r="A521" s="344" t="s">
        <v>600</v>
      </c>
      <c r="B521" s="82" t="s">
        <v>636</v>
      </c>
      <c r="C521" s="76" t="s">
        <v>261</v>
      </c>
      <c r="D521" s="77">
        <v>30</v>
      </c>
      <c r="E521" s="78"/>
      <c r="F521" s="78"/>
      <c r="G521" s="78">
        <f t="shared" si="30"/>
        <v>30</v>
      </c>
      <c r="H521" s="78"/>
      <c r="I521" s="78"/>
      <c r="J521" s="78">
        <f t="shared" si="31"/>
        <v>30</v>
      </c>
      <c r="K521" s="78"/>
      <c r="L521" s="78"/>
      <c r="M521" s="110" t="s">
        <v>260</v>
      </c>
      <c r="N521" s="79"/>
      <c r="O521" s="80"/>
      <c r="P521" s="81"/>
    </row>
    <row r="522" spans="1:16" s="73" customFormat="1" ht="27" customHeight="1" x14ac:dyDescent="0.2">
      <c r="A522" s="84" t="s">
        <v>601</v>
      </c>
      <c r="B522" s="82" t="s">
        <v>637</v>
      </c>
      <c r="C522" s="76" t="s">
        <v>462</v>
      </c>
      <c r="D522" s="77">
        <v>120</v>
      </c>
      <c r="E522" s="78"/>
      <c r="F522" s="78"/>
      <c r="G522" s="78">
        <f t="shared" si="30"/>
        <v>120</v>
      </c>
      <c r="H522" s="78"/>
      <c r="I522" s="78"/>
      <c r="J522" s="78">
        <f t="shared" si="31"/>
        <v>120</v>
      </c>
      <c r="K522" s="78"/>
      <c r="L522" s="78"/>
      <c r="M522" s="110" t="s">
        <v>260</v>
      </c>
      <c r="N522" s="79"/>
      <c r="O522" s="80"/>
      <c r="P522" s="81"/>
    </row>
    <row r="523" spans="1:16" s="73" customFormat="1" ht="27" customHeight="1" x14ac:dyDescent="0.2">
      <c r="A523" s="84" t="s">
        <v>602</v>
      </c>
      <c r="B523" s="82" t="s">
        <v>638</v>
      </c>
      <c r="C523" s="76" t="s">
        <v>250</v>
      </c>
      <c r="D523" s="77">
        <v>60</v>
      </c>
      <c r="E523" s="78"/>
      <c r="F523" s="78"/>
      <c r="G523" s="78">
        <f t="shared" si="30"/>
        <v>60</v>
      </c>
      <c r="H523" s="78"/>
      <c r="I523" s="78"/>
      <c r="J523" s="78">
        <f t="shared" si="31"/>
        <v>60</v>
      </c>
      <c r="K523" s="78"/>
      <c r="L523" s="78"/>
      <c r="M523" s="110" t="s">
        <v>262</v>
      </c>
      <c r="N523" s="79"/>
      <c r="O523" s="80"/>
      <c r="P523" s="81"/>
    </row>
    <row r="524" spans="1:16" s="73" customFormat="1" ht="54.75" customHeight="1" x14ac:dyDescent="0.2">
      <c r="A524" s="74">
        <v>15</v>
      </c>
      <c r="B524" s="75" t="s">
        <v>463</v>
      </c>
      <c r="C524" s="76" t="s">
        <v>464</v>
      </c>
      <c r="D524" s="77">
        <v>2000</v>
      </c>
      <c r="E524" s="78"/>
      <c r="F524" s="78">
        <f>D524/2</f>
        <v>1000</v>
      </c>
      <c r="G524" s="78">
        <f>D524/2</f>
        <v>1000</v>
      </c>
      <c r="H524" s="78"/>
      <c r="I524" s="77" t="s">
        <v>314</v>
      </c>
      <c r="J524" s="78">
        <v>2000</v>
      </c>
      <c r="K524" s="78"/>
      <c r="L524" s="78"/>
      <c r="M524" s="110" t="s">
        <v>444</v>
      </c>
      <c r="N524" s="79"/>
      <c r="O524" s="80"/>
      <c r="P524" s="81"/>
    </row>
    <row r="525" spans="1:16" s="73" customFormat="1" ht="14.25" x14ac:dyDescent="0.2">
      <c r="A525" s="87"/>
      <c r="B525" s="88" t="s">
        <v>465</v>
      </c>
      <c r="C525" s="89"/>
      <c r="D525" s="90"/>
      <c r="E525" s="91"/>
      <c r="F525" s="91"/>
      <c r="G525" s="91"/>
      <c r="H525" s="91"/>
      <c r="I525" s="218"/>
      <c r="J525" s="91"/>
      <c r="K525" s="91"/>
      <c r="L525" s="91"/>
      <c r="M525" s="111"/>
      <c r="N525" s="79"/>
      <c r="O525" s="80"/>
      <c r="P525" s="92"/>
    </row>
    <row r="526" spans="1:16" s="73" customFormat="1" ht="21.75" thickBot="1" x14ac:dyDescent="0.25">
      <c r="A526" s="74">
        <v>16</v>
      </c>
      <c r="B526" s="75" t="s">
        <v>133</v>
      </c>
      <c r="C526" s="76"/>
      <c r="D526" s="77">
        <v>670</v>
      </c>
      <c r="E526" s="78"/>
      <c r="F526" s="78">
        <f>D526/2</f>
        <v>335</v>
      </c>
      <c r="G526" s="78">
        <f>D526/2</f>
        <v>335</v>
      </c>
      <c r="H526" s="78"/>
      <c r="I526" s="77" t="s">
        <v>314</v>
      </c>
      <c r="J526" s="78">
        <v>670</v>
      </c>
      <c r="K526" s="78"/>
      <c r="L526" s="78"/>
      <c r="M526" s="110" t="s">
        <v>456</v>
      </c>
      <c r="N526" s="79"/>
      <c r="O526" s="80"/>
      <c r="P526" s="81"/>
    </row>
    <row r="527" spans="1:16" s="73" customFormat="1" ht="14.25" x14ac:dyDescent="0.2">
      <c r="A527" s="97"/>
      <c r="B527" s="98" t="s">
        <v>493</v>
      </c>
      <c r="C527" s="99"/>
      <c r="D527" s="100"/>
      <c r="E527" s="91"/>
      <c r="F527" s="91"/>
      <c r="G527" s="91"/>
      <c r="H527" s="91"/>
      <c r="I527" s="91"/>
      <c r="J527" s="91"/>
      <c r="K527" s="91"/>
      <c r="L527" s="91"/>
      <c r="M527" s="112"/>
      <c r="N527" s="79"/>
      <c r="O527" s="80"/>
      <c r="P527" s="92"/>
    </row>
    <row r="528" spans="1:16" s="73" customFormat="1" ht="25.5" customHeight="1" x14ac:dyDescent="0.2">
      <c r="A528" s="74">
        <v>17</v>
      </c>
      <c r="B528" s="75" t="s">
        <v>133</v>
      </c>
      <c r="C528" s="76"/>
      <c r="D528" s="77">
        <v>680</v>
      </c>
      <c r="E528" s="78"/>
      <c r="F528" s="78">
        <f>D528/2</f>
        <v>340</v>
      </c>
      <c r="G528" s="78">
        <f>D528/2</f>
        <v>340</v>
      </c>
      <c r="H528" s="78"/>
      <c r="I528" s="77" t="s">
        <v>314</v>
      </c>
      <c r="J528" s="78">
        <v>680</v>
      </c>
      <c r="K528" s="78"/>
      <c r="L528" s="78"/>
      <c r="M528" s="110" t="s">
        <v>266</v>
      </c>
      <c r="N528" s="79"/>
      <c r="O528" s="80"/>
      <c r="P528" s="81"/>
    </row>
    <row r="529" spans="1:16" s="73" customFormat="1" ht="26.25" customHeight="1" thickBot="1" x14ac:dyDescent="0.25">
      <c r="A529" s="87">
        <v>18</v>
      </c>
      <c r="B529" s="101" t="s">
        <v>494</v>
      </c>
      <c r="C529" s="76" t="s">
        <v>143</v>
      </c>
      <c r="D529" s="77">
        <v>800</v>
      </c>
      <c r="E529" s="78"/>
      <c r="F529" s="78"/>
      <c r="G529" s="78">
        <f>D529</f>
        <v>800</v>
      </c>
      <c r="H529" s="78"/>
      <c r="I529" s="78"/>
      <c r="J529" s="78">
        <f>D529</f>
        <v>800</v>
      </c>
      <c r="K529" s="78"/>
      <c r="L529" s="78"/>
      <c r="M529" s="110" t="s">
        <v>467</v>
      </c>
      <c r="N529" s="79"/>
      <c r="O529" s="80"/>
      <c r="P529" s="81"/>
    </row>
    <row r="530" spans="1:16" s="73" customFormat="1" ht="14.25" x14ac:dyDescent="0.2">
      <c r="A530" s="97"/>
      <c r="B530" s="105" t="s">
        <v>507</v>
      </c>
      <c r="C530" s="99"/>
      <c r="D530" s="100"/>
      <c r="E530" s="91"/>
      <c r="F530" s="91"/>
      <c r="G530" s="91"/>
      <c r="H530" s="91"/>
      <c r="I530" s="91"/>
      <c r="J530" s="91"/>
      <c r="K530" s="91"/>
      <c r="L530" s="91"/>
      <c r="M530" s="112"/>
      <c r="N530" s="79"/>
      <c r="O530" s="80"/>
      <c r="P530" s="92"/>
    </row>
    <row r="531" spans="1:16" s="73" customFormat="1" ht="25.5" customHeight="1" x14ac:dyDescent="0.2">
      <c r="A531" s="74">
        <v>19</v>
      </c>
      <c r="B531" s="101" t="s">
        <v>133</v>
      </c>
      <c r="C531" s="76"/>
      <c r="D531" s="77">
        <v>670</v>
      </c>
      <c r="E531" s="78"/>
      <c r="F531" s="78">
        <f>D531/2</f>
        <v>335</v>
      </c>
      <c r="G531" s="78">
        <f>D531/2</f>
        <v>335</v>
      </c>
      <c r="H531" s="78"/>
      <c r="I531" s="77" t="s">
        <v>314</v>
      </c>
      <c r="J531" s="78">
        <v>670</v>
      </c>
      <c r="K531" s="78"/>
      <c r="L531" s="78"/>
      <c r="M531" s="110" t="s">
        <v>266</v>
      </c>
      <c r="N531" s="79"/>
      <c r="O531" s="80"/>
      <c r="P531" s="81"/>
    </row>
    <row r="532" spans="1:16" s="73" customFormat="1" ht="30.75" customHeight="1" thickBot="1" x14ac:dyDescent="0.25">
      <c r="A532" s="117">
        <v>20</v>
      </c>
      <c r="B532" s="217" t="s">
        <v>509</v>
      </c>
      <c r="C532" s="118" t="s">
        <v>261</v>
      </c>
      <c r="D532" s="119">
        <v>800</v>
      </c>
      <c r="E532" s="120"/>
      <c r="F532" s="120"/>
      <c r="G532" s="120">
        <f>D532</f>
        <v>800</v>
      </c>
      <c r="H532" s="120"/>
      <c r="I532" s="120"/>
      <c r="J532" s="120">
        <f>D532</f>
        <v>800</v>
      </c>
      <c r="K532" s="120"/>
      <c r="L532" s="120"/>
      <c r="M532" s="121" t="s">
        <v>467</v>
      </c>
      <c r="N532" s="79"/>
      <c r="O532" s="80"/>
      <c r="P532" s="81"/>
    </row>
    <row r="533" spans="1:16" s="22" customFormat="1" ht="22.5" customHeight="1" thickBot="1" x14ac:dyDescent="0.35">
      <c r="A533" s="55"/>
      <c r="B533" s="216" t="s">
        <v>585</v>
      </c>
      <c r="C533" s="56"/>
      <c r="D533" s="57">
        <f t="shared" ref="D533:L533" si="32">SUM(D509:D532)</f>
        <v>6720</v>
      </c>
      <c r="E533" s="57">
        <f t="shared" si="32"/>
        <v>0</v>
      </c>
      <c r="F533" s="57">
        <f t="shared" si="32"/>
        <v>2210</v>
      </c>
      <c r="G533" s="57">
        <f t="shared" si="32"/>
        <v>4510</v>
      </c>
      <c r="H533" s="57">
        <f t="shared" si="32"/>
        <v>0</v>
      </c>
      <c r="I533" s="57">
        <f t="shared" si="32"/>
        <v>0</v>
      </c>
      <c r="J533" s="57">
        <f t="shared" si="32"/>
        <v>6720</v>
      </c>
      <c r="K533" s="57">
        <f t="shared" si="32"/>
        <v>0</v>
      </c>
      <c r="L533" s="57">
        <f t="shared" si="32"/>
        <v>0</v>
      </c>
      <c r="M533" s="58"/>
    </row>
    <row r="534" spans="1:16" s="22" customFormat="1" ht="22.5" customHeight="1" thickBot="1" x14ac:dyDescent="0.35">
      <c r="A534" s="55"/>
      <c r="B534" s="213" t="s">
        <v>135</v>
      </c>
      <c r="C534" s="56"/>
      <c r="D534" s="214">
        <f>D500+D533</f>
        <v>56148.850580000006</v>
      </c>
      <c r="E534" s="214">
        <f>E500+E533</f>
        <v>1694.44</v>
      </c>
      <c r="F534" s="214">
        <f>F500+F533</f>
        <v>22592.094079999999</v>
      </c>
      <c r="G534" s="214">
        <f>G500+G533</f>
        <v>23969.012500000001</v>
      </c>
      <c r="H534" s="214">
        <f>H500+H533</f>
        <v>7893.3039999999992</v>
      </c>
      <c r="I534" s="214"/>
      <c r="J534" s="214">
        <f>J500+J533</f>
        <v>6720</v>
      </c>
      <c r="K534" s="214">
        <f>K500+K533</f>
        <v>24871.154999999999</v>
      </c>
      <c r="L534" s="214">
        <f>L500+L533</f>
        <v>24557.69558</v>
      </c>
      <c r="M534" s="58"/>
    </row>
    <row r="535" spans="1:16" s="22" customFormat="1" ht="22.5" customHeight="1" x14ac:dyDescent="0.3">
      <c r="A535" s="114"/>
      <c r="B535" s="113"/>
      <c r="C535" s="113"/>
      <c r="D535" s="115"/>
      <c r="E535" s="115"/>
      <c r="F535" s="115"/>
      <c r="G535" s="225"/>
      <c r="H535" s="225"/>
      <c r="I535" s="115"/>
      <c r="J535" s="115"/>
      <c r="K535" s="224"/>
      <c r="L535" s="115"/>
      <c r="M535" s="116"/>
    </row>
    <row r="536" spans="1:16" ht="26.25" customHeight="1" x14ac:dyDescent="0.35">
      <c r="B536" s="446" t="s">
        <v>209</v>
      </c>
      <c r="C536" s="447"/>
      <c r="D536" s="447"/>
      <c r="E536" s="447"/>
      <c r="F536" s="447"/>
      <c r="G536" s="447"/>
      <c r="H536" s="447"/>
      <c r="I536" s="447"/>
      <c r="J536" s="447"/>
      <c r="K536" s="447"/>
      <c r="L536" s="447"/>
      <c r="M536" s="447"/>
    </row>
  </sheetData>
  <mergeCells count="1139">
    <mergeCell ref="M507:M508"/>
    <mergeCell ref="A506:M506"/>
    <mergeCell ref="B507:B508"/>
    <mergeCell ref="C507:C508"/>
    <mergeCell ref="D507:D508"/>
    <mergeCell ref="E507:H507"/>
    <mergeCell ref="I507:I508"/>
    <mergeCell ref="J507:J508"/>
    <mergeCell ref="A490:M490"/>
    <mergeCell ref="J208:J209"/>
    <mergeCell ref="L208:L209"/>
    <mergeCell ref="D191:D192"/>
    <mergeCell ref="A191:A192"/>
    <mergeCell ref="B191:B192"/>
    <mergeCell ref="L195:L196"/>
    <mergeCell ref="I216:I217"/>
    <mergeCell ref="I214:I215"/>
    <mergeCell ref="M396:M397"/>
    <mergeCell ref="B168:B169"/>
    <mergeCell ref="A195:A196"/>
    <mergeCell ref="I195:I196"/>
    <mergeCell ref="I197:I198"/>
    <mergeCell ref="I202:I203"/>
    <mergeCell ref="D202:D203"/>
    <mergeCell ref="D193:D194"/>
    <mergeCell ref="A170:A171"/>
    <mergeCell ref="D195:D196"/>
    <mergeCell ref="D168:D169"/>
    <mergeCell ref="B193:B194"/>
    <mergeCell ref="A200:A201"/>
    <mergeCell ref="D197:D198"/>
    <mergeCell ref="D200:D201"/>
    <mergeCell ref="B200:B201"/>
    <mergeCell ref="A197:A198"/>
    <mergeCell ref="B197:B198"/>
    <mergeCell ref="B318:B319"/>
    <mergeCell ref="C385:C386"/>
    <mergeCell ref="D377:D378"/>
    <mergeCell ref="B379:B380"/>
    <mergeCell ref="A379:A380"/>
    <mergeCell ref="D387:D388"/>
    <mergeCell ref="D385:D386"/>
    <mergeCell ref="A371:A372"/>
    <mergeCell ref="A351:A356"/>
    <mergeCell ref="A383:A384"/>
    <mergeCell ref="B383:B384"/>
    <mergeCell ref="D383:D384"/>
    <mergeCell ref="A396:A397"/>
    <mergeCell ref="B396:B397"/>
    <mergeCell ref="C396:C397"/>
    <mergeCell ref="M210:M211"/>
    <mergeCell ref="A220:A221"/>
    <mergeCell ref="J210:J211"/>
    <mergeCell ref="D216:D217"/>
    <mergeCell ref="B220:B221"/>
    <mergeCell ref="K210:K211"/>
    <mergeCell ref="K212:K213"/>
    <mergeCell ref="M324:M325"/>
    <mergeCell ref="K322:K323"/>
    <mergeCell ref="A218:A219"/>
    <mergeCell ref="I208:I209"/>
    <mergeCell ref="E208:E209"/>
    <mergeCell ref="M212:M213"/>
    <mergeCell ref="C318:C319"/>
    <mergeCell ref="B218:B219"/>
    <mergeCell ref="D318:D319"/>
    <mergeCell ref="D226:D227"/>
    <mergeCell ref="M322:M323"/>
    <mergeCell ref="D232:D233"/>
    <mergeCell ref="A274:M274"/>
    <mergeCell ref="I212:I213"/>
    <mergeCell ref="D214:D215"/>
    <mergeCell ref="M320:M321"/>
    <mergeCell ref="J312:J313"/>
    <mergeCell ref="K312:K313"/>
    <mergeCell ref="A318:A319"/>
    <mergeCell ref="B310:B311"/>
    <mergeCell ref="A268:M268"/>
    <mergeCell ref="I122:I123"/>
    <mergeCell ref="D218:D219"/>
    <mergeCell ref="D220:D221"/>
    <mergeCell ref="M168:M169"/>
    <mergeCell ref="L112:L113"/>
    <mergeCell ref="B156:B157"/>
    <mergeCell ref="L218:L219"/>
    <mergeCell ref="B208:B209"/>
    <mergeCell ref="A225:M225"/>
    <mergeCell ref="L72:L73"/>
    <mergeCell ref="I68:I69"/>
    <mergeCell ref="L88:L89"/>
    <mergeCell ref="I90:I91"/>
    <mergeCell ref="D88:D89"/>
    <mergeCell ref="D90:D91"/>
    <mergeCell ref="J88:J89"/>
    <mergeCell ref="B118:B119"/>
    <mergeCell ref="L94:L95"/>
    <mergeCell ref="L78:L79"/>
    <mergeCell ref="L82:L83"/>
    <mergeCell ref="A90:A91"/>
    <mergeCell ref="B90:B91"/>
    <mergeCell ref="A100:A101"/>
    <mergeCell ref="A102:A103"/>
    <mergeCell ref="L96:L97"/>
    <mergeCell ref="A40:A41"/>
    <mergeCell ref="A38:A39"/>
    <mergeCell ref="A56:A57"/>
    <mergeCell ref="A54:A55"/>
    <mergeCell ref="A50:A51"/>
    <mergeCell ref="A52:A53"/>
    <mergeCell ref="L54:L55"/>
    <mergeCell ref="A58:A59"/>
    <mergeCell ref="A68:A69"/>
    <mergeCell ref="D143:D144"/>
    <mergeCell ref="D139:D140"/>
    <mergeCell ref="D128:D129"/>
    <mergeCell ref="M98:M99"/>
    <mergeCell ref="M60:M61"/>
    <mergeCell ref="E120:E121"/>
    <mergeCell ref="K88:K89"/>
    <mergeCell ref="L60:L61"/>
    <mergeCell ref="I82:I83"/>
    <mergeCell ref="M92:M93"/>
    <mergeCell ref="M32:M33"/>
    <mergeCell ref="M34:M35"/>
    <mergeCell ref="M24:M25"/>
    <mergeCell ref="M36:M37"/>
    <mergeCell ref="L38:L39"/>
    <mergeCell ref="M38:M39"/>
    <mergeCell ref="L30:L31"/>
    <mergeCell ref="L32:L33"/>
    <mergeCell ref="L36:L37"/>
    <mergeCell ref="L24:L25"/>
    <mergeCell ref="K56:K57"/>
    <mergeCell ref="I80:I81"/>
    <mergeCell ref="J90:J91"/>
    <mergeCell ref="I70:I71"/>
    <mergeCell ref="J70:J71"/>
    <mergeCell ref="A65:M65"/>
    <mergeCell ref="A74:A75"/>
    <mergeCell ref="L90:L91"/>
    <mergeCell ref="A60:A61"/>
    <mergeCell ref="L70:L71"/>
    <mergeCell ref="H24:H25"/>
    <mergeCell ref="J54:J55"/>
    <mergeCell ref="E110:E111"/>
    <mergeCell ref="D100:D101"/>
    <mergeCell ref="K92:K93"/>
    <mergeCell ref="I98:I99"/>
    <mergeCell ref="J96:J97"/>
    <mergeCell ref="K96:K97"/>
    <mergeCell ref="K54:K55"/>
    <mergeCell ref="E92:E93"/>
    <mergeCell ref="K76:K77"/>
    <mergeCell ref="K90:K91"/>
    <mergeCell ref="D92:D93"/>
    <mergeCell ref="I92:I93"/>
    <mergeCell ref="M88:M89"/>
    <mergeCell ref="M82:M83"/>
    <mergeCell ref="I76:I77"/>
    <mergeCell ref="E90:E91"/>
    <mergeCell ref="D102:D103"/>
    <mergeCell ref="B102:B103"/>
    <mergeCell ref="A109:M109"/>
    <mergeCell ref="I110:I111"/>
    <mergeCell ref="L92:L93"/>
    <mergeCell ref="I100:I101"/>
    <mergeCell ref="K94:K95"/>
    <mergeCell ref="A92:A93"/>
    <mergeCell ref="B92:B93"/>
    <mergeCell ref="M96:M97"/>
    <mergeCell ref="A193:A194"/>
    <mergeCell ref="E96:E97"/>
    <mergeCell ref="B120:B121"/>
    <mergeCell ref="D120:D121"/>
    <mergeCell ref="D110:D111"/>
    <mergeCell ref="B149:B150"/>
    <mergeCell ref="B135:B136"/>
    <mergeCell ref="D135:D136"/>
    <mergeCell ref="D126:D127"/>
    <mergeCell ref="B100:B101"/>
    <mergeCell ref="J158:J159"/>
    <mergeCell ref="L147:L148"/>
    <mergeCell ref="D147:D148"/>
    <mergeCell ref="L158:L159"/>
    <mergeCell ref="I162:I163"/>
    <mergeCell ref="I164:I165"/>
    <mergeCell ref="M160:M161"/>
    <mergeCell ref="M135:M136"/>
    <mergeCell ref="J122:J123"/>
    <mergeCell ref="E143:E144"/>
    <mergeCell ref="M158:M159"/>
    <mergeCell ref="J156:J157"/>
    <mergeCell ref="E156:E157"/>
    <mergeCell ref="E158:E159"/>
    <mergeCell ref="E122:E123"/>
    <mergeCell ref="L128:L129"/>
    <mergeCell ref="M294:M305"/>
    <mergeCell ref="A309:M309"/>
    <mergeCell ref="M126:M127"/>
    <mergeCell ref="J162:J163"/>
    <mergeCell ref="I147:I148"/>
    <mergeCell ref="M149:M150"/>
    <mergeCell ref="J160:J161"/>
    <mergeCell ref="K162:K163"/>
    <mergeCell ref="I149:I150"/>
    <mergeCell ref="L160:L161"/>
    <mergeCell ref="I318:I319"/>
    <mergeCell ref="A202:A203"/>
    <mergeCell ref="K195:K196"/>
    <mergeCell ref="L310:L311"/>
    <mergeCell ref="B195:B196"/>
    <mergeCell ref="B202:B203"/>
    <mergeCell ref="L202:L203"/>
    <mergeCell ref="J226:J227"/>
    <mergeCell ref="D208:D209"/>
    <mergeCell ref="E294:E305"/>
    <mergeCell ref="G387:G388"/>
    <mergeCell ref="H387:H388"/>
    <mergeCell ref="E385:E386"/>
    <mergeCell ref="J383:J384"/>
    <mergeCell ref="G383:G384"/>
    <mergeCell ref="H383:H384"/>
    <mergeCell ref="F385:F386"/>
    <mergeCell ref="I383:I384"/>
    <mergeCell ref="J390:J391"/>
    <mergeCell ref="F390:F391"/>
    <mergeCell ref="I385:I386"/>
    <mergeCell ref="I387:I388"/>
    <mergeCell ref="G385:G386"/>
    <mergeCell ref="J385:J386"/>
    <mergeCell ref="H390:H391"/>
    <mergeCell ref="I390:I391"/>
    <mergeCell ref="J387:J388"/>
    <mergeCell ref="F387:F388"/>
    <mergeCell ref="D320:D321"/>
    <mergeCell ref="F383:F384"/>
    <mergeCell ref="E383:E384"/>
    <mergeCell ref="F377:F378"/>
    <mergeCell ref="A377:A378"/>
    <mergeCell ref="B377:B378"/>
    <mergeCell ref="A373:A374"/>
    <mergeCell ref="D324:D325"/>
    <mergeCell ref="A324:A325"/>
    <mergeCell ref="B373:B374"/>
    <mergeCell ref="L324:L325"/>
    <mergeCell ref="A322:A323"/>
    <mergeCell ref="B322:B323"/>
    <mergeCell ref="C322:C323"/>
    <mergeCell ref="D322:D323"/>
    <mergeCell ref="I322:I323"/>
    <mergeCell ref="I324:I325"/>
    <mergeCell ref="B324:B325"/>
    <mergeCell ref="J322:J323"/>
    <mergeCell ref="J320:J321"/>
    <mergeCell ref="K320:K321"/>
    <mergeCell ref="L318:L319"/>
    <mergeCell ref="L320:L321"/>
    <mergeCell ref="A395:M395"/>
    <mergeCell ref="D392:D393"/>
    <mergeCell ref="E392:E393"/>
    <mergeCell ref="B392:B393"/>
    <mergeCell ref="G390:G391"/>
    <mergeCell ref="L322:L323"/>
    <mergeCell ref="I392:I393"/>
    <mergeCell ref="I396:I397"/>
    <mergeCell ref="B536:M536"/>
    <mergeCell ref="A407:M407"/>
    <mergeCell ref="A433:M433"/>
    <mergeCell ref="L396:L397"/>
    <mergeCell ref="K396:K397"/>
    <mergeCell ref="D396:D397"/>
    <mergeCell ref="J396:J397"/>
    <mergeCell ref="A392:A393"/>
    <mergeCell ref="K392:K393"/>
    <mergeCell ref="K390:K391"/>
    <mergeCell ref="L390:L391"/>
    <mergeCell ref="M390:M391"/>
    <mergeCell ref="M387:M388"/>
    <mergeCell ref="L387:L388"/>
    <mergeCell ref="K387:K388"/>
    <mergeCell ref="L392:L393"/>
    <mergeCell ref="M392:M393"/>
    <mergeCell ref="M385:M386"/>
    <mergeCell ref="M383:M384"/>
    <mergeCell ref="K385:K386"/>
    <mergeCell ref="K383:K384"/>
    <mergeCell ref="L383:L384"/>
    <mergeCell ref="G381:G382"/>
    <mergeCell ref="H385:H386"/>
    <mergeCell ref="J381:J382"/>
    <mergeCell ref="H381:H382"/>
    <mergeCell ref="I381:I382"/>
    <mergeCell ref="A381:A382"/>
    <mergeCell ref="B381:B382"/>
    <mergeCell ref="C381:C382"/>
    <mergeCell ref="D381:D382"/>
    <mergeCell ref="C383:C384"/>
    <mergeCell ref="M379:M380"/>
    <mergeCell ref="J379:J380"/>
    <mergeCell ref="K379:K380"/>
    <mergeCell ref="H379:H380"/>
    <mergeCell ref="I379:I380"/>
    <mergeCell ref="E379:E380"/>
    <mergeCell ref="F379:F380"/>
    <mergeCell ref="G379:G380"/>
    <mergeCell ref="J377:J378"/>
    <mergeCell ref="L379:L380"/>
    <mergeCell ref="K381:K382"/>
    <mergeCell ref="E381:E382"/>
    <mergeCell ref="G377:G378"/>
    <mergeCell ref="H377:H378"/>
    <mergeCell ref="I377:I378"/>
    <mergeCell ref="K377:K378"/>
    <mergeCell ref="L381:L382"/>
    <mergeCell ref="M381:M382"/>
    <mergeCell ref="E364:E365"/>
    <mergeCell ref="B371:B372"/>
    <mergeCell ref="C371:C372"/>
    <mergeCell ref="M377:M378"/>
    <mergeCell ref="H373:H374"/>
    <mergeCell ref="I373:I374"/>
    <mergeCell ref="G373:G374"/>
    <mergeCell ref="L373:L374"/>
    <mergeCell ref="M373:M374"/>
    <mergeCell ref="L377:L378"/>
    <mergeCell ref="H364:H365"/>
    <mergeCell ref="A366:A367"/>
    <mergeCell ref="I364:I365"/>
    <mergeCell ref="E377:E378"/>
    <mergeCell ref="F364:F365"/>
    <mergeCell ref="C377:C378"/>
    <mergeCell ref="A364:A365"/>
    <mergeCell ref="E373:E374"/>
    <mergeCell ref="F373:F374"/>
    <mergeCell ref="E366:E367"/>
    <mergeCell ref="C351:C356"/>
    <mergeCell ref="K366:K367"/>
    <mergeCell ref="J366:J367"/>
    <mergeCell ref="D364:D365"/>
    <mergeCell ref="D366:D367"/>
    <mergeCell ref="A348:A349"/>
    <mergeCell ref="G351:G356"/>
    <mergeCell ref="H351:H356"/>
    <mergeCell ref="D348:D349"/>
    <mergeCell ref="E348:E349"/>
    <mergeCell ref="K362:K363"/>
    <mergeCell ref="L364:L365"/>
    <mergeCell ref="J324:J325"/>
    <mergeCell ref="M375:M376"/>
    <mergeCell ref="K324:K325"/>
    <mergeCell ref="M351:M356"/>
    <mergeCell ref="M371:M372"/>
    <mergeCell ref="J364:J365"/>
    <mergeCell ref="A370:M370"/>
    <mergeCell ref="B364:B365"/>
    <mergeCell ref="F348:F349"/>
    <mergeCell ref="K351:K356"/>
    <mergeCell ref="E351:E356"/>
    <mergeCell ref="F351:F356"/>
    <mergeCell ref="L312:L313"/>
    <mergeCell ref="M312:M313"/>
    <mergeCell ref="J314:J315"/>
    <mergeCell ref="M314:M315"/>
    <mergeCell ref="L351:L356"/>
    <mergeCell ref="J318:J319"/>
    <mergeCell ref="J294:J305"/>
    <mergeCell ref="L294:L305"/>
    <mergeCell ref="G294:G305"/>
    <mergeCell ref="E164:E165"/>
    <mergeCell ref="K143:K144"/>
    <mergeCell ref="K158:K159"/>
    <mergeCell ref="I143:I144"/>
    <mergeCell ref="I145:I146"/>
    <mergeCell ref="J143:J144"/>
    <mergeCell ref="J195:J196"/>
    <mergeCell ref="L168:L169"/>
    <mergeCell ref="J164:J165"/>
    <mergeCell ref="K168:K169"/>
    <mergeCell ref="K166:K167"/>
    <mergeCell ref="L164:L165"/>
    <mergeCell ref="K164:K165"/>
    <mergeCell ref="M164:M165"/>
    <mergeCell ref="M166:M167"/>
    <mergeCell ref="A168:A169"/>
    <mergeCell ref="L162:L163"/>
    <mergeCell ref="K147:K148"/>
    <mergeCell ref="I156:I157"/>
    <mergeCell ref="L156:L157"/>
    <mergeCell ref="K160:K161"/>
    <mergeCell ref="I160:I161"/>
    <mergeCell ref="K156:K157"/>
    <mergeCell ref="A156:A157"/>
    <mergeCell ref="A158:A159"/>
    <mergeCell ref="I120:I121"/>
    <mergeCell ref="A147:A148"/>
    <mergeCell ref="B147:B148"/>
    <mergeCell ref="C147:C148"/>
    <mergeCell ref="A141:A142"/>
    <mergeCell ref="B143:B144"/>
    <mergeCell ref="A126:A127"/>
    <mergeCell ref="B126:B127"/>
    <mergeCell ref="A137:A138"/>
    <mergeCell ref="B137:B138"/>
    <mergeCell ref="A135:A136"/>
    <mergeCell ref="K137:K138"/>
    <mergeCell ref="J135:J136"/>
    <mergeCell ref="J137:J138"/>
    <mergeCell ref="L143:L144"/>
    <mergeCell ref="M145:M146"/>
    <mergeCell ref="L135:L136"/>
    <mergeCell ref="M137:M138"/>
    <mergeCell ref="I102:I103"/>
    <mergeCell ref="M114:M115"/>
    <mergeCell ref="K114:K115"/>
    <mergeCell ref="L114:L115"/>
    <mergeCell ref="K112:K113"/>
    <mergeCell ref="L126:L127"/>
    <mergeCell ref="B110:B111"/>
    <mergeCell ref="A112:A113"/>
    <mergeCell ref="B112:B113"/>
    <mergeCell ref="D122:D123"/>
    <mergeCell ref="D118:D119"/>
    <mergeCell ref="D156:D157"/>
    <mergeCell ref="A128:A129"/>
    <mergeCell ref="D137:D138"/>
    <mergeCell ref="A143:A144"/>
    <mergeCell ref="A155:M155"/>
    <mergeCell ref="M30:M31"/>
    <mergeCell ref="I32:I33"/>
    <mergeCell ref="L98:L99"/>
    <mergeCell ref="L80:L81"/>
    <mergeCell ref="A87:M87"/>
    <mergeCell ref="J92:J93"/>
    <mergeCell ref="E88:E89"/>
    <mergeCell ref="M80:M81"/>
    <mergeCell ref="M76:M77"/>
    <mergeCell ref="M78:M79"/>
    <mergeCell ref="A32:A33"/>
    <mergeCell ref="B32:B33"/>
    <mergeCell ref="D32:D33"/>
    <mergeCell ref="L66:L67"/>
    <mergeCell ref="J56:J57"/>
    <mergeCell ref="E32:E33"/>
    <mergeCell ref="J52:J53"/>
    <mergeCell ref="K52:K53"/>
    <mergeCell ref="I54:I55"/>
    <mergeCell ref="L56:L57"/>
    <mergeCell ref="A36:A37"/>
    <mergeCell ref="E34:E35"/>
    <mergeCell ref="I34:I35"/>
    <mergeCell ref="E30:E31"/>
    <mergeCell ref="I30:I31"/>
    <mergeCell ref="J34:J35"/>
    <mergeCell ref="B34:B35"/>
    <mergeCell ref="D30:D31"/>
    <mergeCell ref="D36:D37"/>
    <mergeCell ref="E36:E37"/>
    <mergeCell ref="L34:L35"/>
    <mergeCell ref="K32:K33"/>
    <mergeCell ref="K36:K37"/>
    <mergeCell ref="K34:K35"/>
    <mergeCell ref="J36:J37"/>
    <mergeCell ref="K30:K31"/>
    <mergeCell ref="J32:J33"/>
    <mergeCell ref="J14:J15"/>
    <mergeCell ref="L22:L23"/>
    <mergeCell ref="L14:L15"/>
    <mergeCell ref="K14:K15"/>
    <mergeCell ref="L20:L21"/>
    <mergeCell ref="A29:M29"/>
    <mergeCell ref="H18:H19"/>
    <mergeCell ref="J18:J19"/>
    <mergeCell ref="I16:I17"/>
    <mergeCell ref="I18:I19"/>
    <mergeCell ref="J16:J17"/>
    <mergeCell ref="H14:H15"/>
    <mergeCell ref="H16:H17"/>
    <mergeCell ref="I24:I25"/>
    <mergeCell ref="M12:M13"/>
    <mergeCell ref="M22:M23"/>
    <mergeCell ref="K18:K19"/>
    <mergeCell ref="L18:L19"/>
    <mergeCell ref="M20:M21"/>
    <mergeCell ref="L16:L17"/>
    <mergeCell ref="M14:M15"/>
    <mergeCell ref="K16:K17"/>
    <mergeCell ref="M18:M19"/>
    <mergeCell ref="B30:B31"/>
    <mergeCell ref="A34:A35"/>
    <mergeCell ref="A24:A25"/>
    <mergeCell ref="B24:B25"/>
    <mergeCell ref="A30:A31"/>
    <mergeCell ref="J30:J31"/>
    <mergeCell ref="D34:D35"/>
    <mergeCell ref="B18:B19"/>
    <mergeCell ref="M16:M17"/>
    <mergeCell ref="D16:D17"/>
    <mergeCell ref="D24:D25"/>
    <mergeCell ref="B22:B23"/>
    <mergeCell ref="E16:E17"/>
    <mergeCell ref="I22:I23"/>
    <mergeCell ref="H22:H23"/>
    <mergeCell ref="I20:I21"/>
    <mergeCell ref="E18:E19"/>
    <mergeCell ref="A14:A15"/>
    <mergeCell ref="A16:A17"/>
    <mergeCell ref="D22:D23"/>
    <mergeCell ref="D20:D21"/>
    <mergeCell ref="D18:D19"/>
    <mergeCell ref="B16:B17"/>
    <mergeCell ref="A20:A21"/>
    <mergeCell ref="B20:B21"/>
    <mergeCell ref="A22:A23"/>
    <mergeCell ref="A18:A19"/>
    <mergeCell ref="E14:E15"/>
    <mergeCell ref="I10:I11"/>
    <mergeCell ref="H12:H13"/>
    <mergeCell ref="I14:I15"/>
    <mergeCell ref="E12:E13"/>
    <mergeCell ref="A12:A13"/>
    <mergeCell ref="D12:D13"/>
    <mergeCell ref="B14:B15"/>
    <mergeCell ref="D14:D15"/>
    <mergeCell ref="B12:B13"/>
    <mergeCell ref="J1:M1"/>
    <mergeCell ref="M6:M7"/>
    <mergeCell ref="J6:L6"/>
    <mergeCell ref="A2:M2"/>
    <mergeCell ref="A3:M3"/>
    <mergeCell ref="A4:M4"/>
    <mergeCell ref="A5:M5"/>
    <mergeCell ref="D6:D7"/>
    <mergeCell ref="I6:I7"/>
    <mergeCell ref="B10:B11"/>
    <mergeCell ref="H10:H11"/>
    <mergeCell ref="B6:B7"/>
    <mergeCell ref="C6:C7"/>
    <mergeCell ref="E6:H6"/>
    <mergeCell ref="D10:D11"/>
    <mergeCell ref="E10:E11"/>
    <mergeCell ref="J12:J13"/>
    <mergeCell ref="A9:M9"/>
    <mergeCell ref="K10:K11"/>
    <mergeCell ref="I12:I13"/>
    <mergeCell ref="A10:A11"/>
    <mergeCell ref="L10:L11"/>
    <mergeCell ref="K12:K13"/>
    <mergeCell ref="L12:L13"/>
    <mergeCell ref="J10:J11"/>
    <mergeCell ref="M10:M11"/>
    <mergeCell ref="M102:M103"/>
    <mergeCell ref="M100:M101"/>
    <mergeCell ref="M122:M123"/>
    <mergeCell ref="D70:D71"/>
    <mergeCell ref="I74:I75"/>
    <mergeCell ref="J74:J75"/>
    <mergeCell ref="J72:J73"/>
    <mergeCell ref="D96:D97"/>
    <mergeCell ref="D94:D95"/>
    <mergeCell ref="J94:J95"/>
    <mergeCell ref="K70:K71"/>
    <mergeCell ref="M56:M57"/>
    <mergeCell ref="M58:M59"/>
    <mergeCell ref="A66:A67"/>
    <mergeCell ref="M66:M67"/>
    <mergeCell ref="M94:M95"/>
    <mergeCell ref="M68:M69"/>
    <mergeCell ref="M90:M91"/>
    <mergeCell ref="A72:A73"/>
    <mergeCell ref="A70:A71"/>
    <mergeCell ref="K38:K39"/>
    <mergeCell ref="I42:I43"/>
    <mergeCell ref="J38:J39"/>
    <mergeCell ref="M162:M163"/>
    <mergeCell ref="M74:M75"/>
    <mergeCell ref="M72:M73"/>
    <mergeCell ref="M70:M71"/>
    <mergeCell ref="A47:M47"/>
    <mergeCell ref="L48:L49"/>
    <mergeCell ref="I50:I51"/>
    <mergeCell ref="I36:I37"/>
    <mergeCell ref="D38:D39"/>
    <mergeCell ref="B36:B37"/>
    <mergeCell ref="E38:E39"/>
    <mergeCell ref="I38:I39"/>
    <mergeCell ref="M40:M41"/>
    <mergeCell ref="I40:I41"/>
    <mergeCell ref="B40:B41"/>
    <mergeCell ref="B38:B39"/>
    <mergeCell ref="D40:D41"/>
    <mergeCell ref="L42:L43"/>
    <mergeCell ref="M48:M49"/>
    <mergeCell ref="M42:M43"/>
    <mergeCell ref="A42:A43"/>
    <mergeCell ref="I48:I49"/>
    <mergeCell ref="L40:L41"/>
    <mergeCell ref="A48:A49"/>
    <mergeCell ref="D42:D43"/>
    <mergeCell ref="D48:D49"/>
    <mergeCell ref="B42:B43"/>
    <mergeCell ref="I52:I53"/>
    <mergeCell ref="L50:L51"/>
    <mergeCell ref="B48:B49"/>
    <mergeCell ref="D50:D51"/>
    <mergeCell ref="E48:E49"/>
    <mergeCell ref="B52:B53"/>
    <mergeCell ref="D52:D53"/>
    <mergeCell ref="E52:E53"/>
    <mergeCell ref="E50:E51"/>
    <mergeCell ref="B50:B51"/>
    <mergeCell ref="M52:M53"/>
    <mergeCell ref="K48:K49"/>
    <mergeCell ref="D54:D55"/>
    <mergeCell ref="E54:E55"/>
    <mergeCell ref="M54:M55"/>
    <mergeCell ref="L52:L53"/>
    <mergeCell ref="M50:M51"/>
    <mergeCell ref="J48:J49"/>
    <mergeCell ref="J50:J51"/>
    <mergeCell ref="K50:K51"/>
    <mergeCell ref="D56:D57"/>
    <mergeCell ref="I56:I57"/>
    <mergeCell ref="B56:B57"/>
    <mergeCell ref="B54:B55"/>
    <mergeCell ref="E56:E57"/>
    <mergeCell ref="L68:L69"/>
    <mergeCell ref="L58:L59"/>
    <mergeCell ref="D68:D69"/>
    <mergeCell ref="B68:B69"/>
    <mergeCell ref="B60:B61"/>
    <mergeCell ref="B58:B59"/>
    <mergeCell ref="D58:D59"/>
    <mergeCell ref="I58:I59"/>
    <mergeCell ref="K58:K59"/>
    <mergeCell ref="K66:K67"/>
    <mergeCell ref="K60:K61"/>
    <mergeCell ref="D60:D61"/>
    <mergeCell ref="I60:I61"/>
    <mergeCell ref="B66:B67"/>
    <mergeCell ref="D66:D67"/>
    <mergeCell ref="I66:I67"/>
    <mergeCell ref="K68:K69"/>
    <mergeCell ref="B80:B81"/>
    <mergeCell ref="D80:D81"/>
    <mergeCell ref="J68:J69"/>
    <mergeCell ref="I72:I73"/>
    <mergeCell ref="B70:B71"/>
    <mergeCell ref="B72:B73"/>
    <mergeCell ref="D74:D75"/>
    <mergeCell ref="B74:B75"/>
    <mergeCell ref="B76:B77"/>
    <mergeCell ref="D76:D77"/>
    <mergeCell ref="A88:A89"/>
    <mergeCell ref="A82:A83"/>
    <mergeCell ref="A78:A79"/>
    <mergeCell ref="D78:D79"/>
    <mergeCell ref="A76:A77"/>
    <mergeCell ref="B88:B89"/>
    <mergeCell ref="A80:A81"/>
    <mergeCell ref="B78:B79"/>
    <mergeCell ref="L74:L75"/>
    <mergeCell ref="K74:K75"/>
    <mergeCell ref="I88:I89"/>
    <mergeCell ref="D72:D73"/>
    <mergeCell ref="J66:J67"/>
    <mergeCell ref="J76:J77"/>
    <mergeCell ref="L76:L77"/>
    <mergeCell ref="K72:K73"/>
    <mergeCell ref="I78:I79"/>
    <mergeCell ref="D82:D83"/>
    <mergeCell ref="E94:E95"/>
    <mergeCell ref="I94:I95"/>
    <mergeCell ref="A94:A95"/>
    <mergeCell ref="B94:B95"/>
    <mergeCell ref="B98:B99"/>
    <mergeCell ref="D98:D99"/>
    <mergeCell ref="I96:I97"/>
    <mergeCell ref="A96:A97"/>
    <mergeCell ref="B96:B97"/>
    <mergeCell ref="A98:A99"/>
    <mergeCell ref="B82:B83"/>
    <mergeCell ref="J110:J111"/>
    <mergeCell ref="D112:D113"/>
    <mergeCell ref="J112:J113"/>
    <mergeCell ref="M112:M113"/>
    <mergeCell ref="F110:F111"/>
    <mergeCell ref="E112:E113"/>
    <mergeCell ref="I112:I113"/>
    <mergeCell ref="L102:L103"/>
    <mergeCell ref="L100:L101"/>
    <mergeCell ref="M110:M111"/>
    <mergeCell ref="K110:K111"/>
    <mergeCell ref="L110:L111"/>
    <mergeCell ref="A114:A115"/>
    <mergeCell ref="B114:B115"/>
    <mergeCell ref="D114:D115"/>
    <mergeCell ref="E114:E115"/>
    <mergeCell ref="I114:I115"/>
    <mergeCell ref="J114:J115"/>
    <mergeCell ref="A110:A111"/>
    <mergeCell ref="A120:A121"/>
    <mergeCell ref="B122:B123"/>
    <mergeCell ref="D124:D125"/>
    <mergeCell ref="B124:B125"/>
    <mergeCell ref="I128:I129"/>
    <mergeCell ref="I124:I125"/>
    <mergeCell ref="A122:A123"/>
    <mergeCell ref="B128:B129"/>
    <mergeCell ref="A124:A125"/>
    <mergeCell ref="I118:I119"/>
    <mergeCell ref="K120:K121"/>
    <mergeCell ref="K135:K136"/>
    <mergeCell ref="K122:K123"/>
    <mergeCell ref="J118:J119"/>
    <mergeCell ref="L124:L125"/>
    <mergeCell ref="I126:I127"/>
    <mergeCell ref="A134:M134"/>
    <mergeCell ref="E118:E119"/>
    <mergeCell ref="A118:A119"/>
    <mergeCell ref="L137:L138"/>
    <mergeCell ref="L122:L123"/>
    <mergeCell ref="M118:M119"/>
    <mergeCell ref="L120:L121"/>
    <mergeCell ref="J120:J121"/>
    <mergeCell ref="L118:L119"/>
    <mergeCell ref="M120:M121"/>
    <mergeCell ref="K118:K119"/>
    <mergeCell ref="M128:M129"/>
    <mergeCell ref="M124:M125"/>
    <mergeCell ref="L139:L140"/>
    <mergeCell ref="M139:M140"/>
    <mergeCell ref="I139:I140"/>
    <mergeCell ref="J139:J140"/>
    <mergeCell ref="K139:K140"/>
    <mergeCell ref="L141:L142"/>
    <mergeCell ref="J141:J142"/>
    <mergeCell ref="K141:K142"/>
    <mergeCell ref="I141:I142"/>
    <mergeCell ref="E139:E140"/>
    <mergeCell ref="E135:E136"/>
    <mergeCell ref="I137:I138"/>
    <mergeCell ref="A145:A146"/>
    <mergeCell ref="E137:E138"/>
    <mergeCell ref="B145:B146"/>
    <mergeCell ref="D145:D146"/>
    <mergeCell ref="I135:I136"/>
    <mergeCell ref="A139:A140"/>
    <mergeCell ref="B139:B140"/>
    <mergeCell ref="L145:L146"/>
    <mergeCell ref="L149:L150"/>
    <mergeCell ref="A149:A150"/>
    <mergeCell ref="D149:D150"/>
    <mergeCell ref="M141:M142"/>
    <mergeCell ref="M143:M144"/>
    <mergeCell ref="B141:B142"/>
    <mergeCell ref="E141:E142"/>
    <mergeCell ref="M147:M148"/>
    <mergeCell ref="D141:D142"/>
    <mergeCell ref="I166:I167"/>
    <mergeCell ref="A164:A165"/>
    <mergeCell ref="E160:E161"/>
    <mergeCell ref="I158:I159"/>
    <mergeCell ref="B164:B165"/>
    <mergeCell ref="D158:D159"/>
    <mergeCell ref="A160:A161"/>
    <mergeCell ref="B160:B161"/>
    <mergeCell ref="B166:B167"/>
    <mergeCell ref="D166:D167"/>
    <mergeCell ref="D164:D165"/>
    <mergeCell ref="A162:A163"/>
    <mergeCell ref="B158:B159"/>
    <mergeCell ref="D160:D161"/>
    <mergeCell ref="M181:M182"/>
    <mergeCell ref="B170:B171"/>
    <mergeCell ref="D170:D171"/>
    <mergeCell ref="D177:D178"/>
    <mergeCell ref="E177:E178"/>
    <mergeCell ref="A177:A178"/>
    <mergeCell ref="B177:B178"/>
    <mergeCell ref="A176:M176"/>
    <mergeCell ref="M170:M171"/>
    <mergeCell ref="L170:L171"/>
    <mergeCell ref="M177:M178"/>
    <mergeCell ref="I177:I178"/>
    <mergeCell ref="K177:K178"/>
    <mergeCell ref="L177:L178"/>
    <mergeCell ref="A179:A180"/>
    <mergeCell ref="B179:B180"/>
    <mergeCell ref="D179:D180"/>
    <mergeCell ref="M179:M180"/>
    <mergeCell ref="J177:J178"/>
    <mergeCell ref="L181:L182"/>
    <mergeCell ref="D181:D182"/>
    <mergeCell ref="I181:I182"/>
    <mergeCell ref="J181:J182"/>
    <mergeCell ref="K181:K182"/>
    <mergeCell ref="L179:L180"/>
    <mergeCell ref="M189:M190"/>
    <mergeCell ref="I189:I190"/>
    <mergeCell ref="L189:L190"/>
    <mergeCell ref="M183:M184"/>
    <mergeCell ref="K183:K184"/>
    <mergeCell ref="J183:J184"/>
    <mergeCell ref="L183:L184"/>
    <mergeCell ref="I183:I184"/>
    <mergeCell ref="A188:M188"/>
    <mergeCell ref="M200:M201"/>
    <mergeCell ref="K200:K201"/>
    <mergeCell ref="I200:I201"/>
    <mergeCell ref="K197:K198"/>
    <mergeCell ref="L197:L198"/>
    <mergeCell ref="J197:J198"/>
    <mergeCell ref="M197:M198"/>
    <mergeCell ref="M193:M194"/>
    <mergeCell ref="M191:M192"/>
    <mergeCell ref="I193:I194"/>
    <mergeCell ref="K191:K192"/>
    <mergeCell ref="L191:L192"/>
    <mergeCell ref="I191:I192"/>
    <mergeCell ref="J191:J192"/>
    <mergeCell ref="L193:L194"/>
    <mergeCell ref="K193:K194"/>
    <mergeCell ref="M195:M196"/>
    <mergeCell ref="I210:I211"/>
    <mergeCell ref="A210:A211"/>
    <mergeCell ref="B210:B211"/>
    <mergeCell ref="D210:D211"/>
    <mergeCell ref="E210:E211"/>
    <mergeCell ref="M202:M203"/>
    <mergeCell ref="A207:M207"/>
    <mergeCell ref="A208:A209"/>
    <mergeCell ref="L200:L201"/>
    <mergeCell ref="M208:M209"/>
    <mergeCell ref="K208:K209"/>
    <mergeCell ref="J212:J213"/>
    <mergeCell ref="L210:L211"/>
    <mergeCell ref="L212:L213"/>
    <mergeCell ref="E216:E217"/>
    <mergeCell ref="E214:E215"/>
    <mergeCell ref="M214:M215"/>
    <mergeCell ref="J214:J215"/>
    <mergeCell ref="M216:M217"/>
    <mergeCell ref="A212:A213"/>
    <mergeCell ref="B212:B213"/>
    <mergeCell ref="D212:D213"/>
    <mergeCell ref="E212:E213"/>
    <mergeCell ref="A216:A217"/>
    <mergeCell ref="B216:B217"/>
    <mergeCell ref="A214:A215"/>
    <mergeCell ref="B214:B215"/>
    <mergeCell ref="J216:J217"/>
    <mergeCell ref="K216:K217"/>
    <mergeCell ref="L216:L217"/>
    <mergeCell ref="K214:K215"/>
    <mergeCell ref="L214:L215"/>
    <mergeCell ref="I228:I229"/>
    <mergeCell ref="K226:K227"/>
    <mergeCell ref="L226:L227"/>
    <mergeCell ref="M218:M219"/>
    <mergeCell ref="M220:M221"/>
    <mergeCell ref="L220:L221"/>
    <mergeCell ref="I220:I221"/>
    <mergeCell ref="K218:K219"/>
    <mergeCell ref="K220:K221"/>
    <mergeCell ref="I218:I219"/>
    <mergeCell ref="M228:M229"/>
    <mergeCell ref="M226:M227"/>
    <mergeCell ref="L228:L229"/>
    <mergeCell ref="A228:A229"/>
    <mergeCell ref="B228:B229"/>
    <mergeCell ref="D228:D229"/>
    <mergeCell ref="I226:I227"/>
    <mergeCell ref="A226:A227"/>
    <mergeCell ref="J228:J229"/>
    <mergeCell ref="K228:K229"/>
    <mergeCell ref="A230:A231"/>
    <mergeCell ref="B230:B231"/>
    <mergeCell ref="D230:D231"/>
    <mergeCell ref="A232:A233"/>
    <mergeCell ref="B232:B233"/>
    <mergeCell ref="I230:I231"/>
    <mergeCell ref="I232:I233"/>
    <mergeCell ref="K230:K231"/>
    <mergeCell ref="L230:L231"/>
    <mergeCell ref="M230:M231"/>
    <mergeCell ref="J230:J231"/>
    <mergeCell ref="K232:K233"/>
    <mergeCell ref="L232:L233"/>
    <mergeCell ref="M232:M233"/>
    <mergeCell ref="J232:J233"/>
    <mergeCell ref="K234:K235"/>
    <mergeCell ref="M234:M235"/>
    <mergeCell ref="L234:L235"/>
    <mergeCell ref="I234:I235"/>
    <mergeCell ref="J234:J235"/>
    <mergeCell ref="M238:M239"/>
    <mergeCell ref="I238:I239"/>
    <mergeCell ref="J236:J237"/>
    <mergeCell ref="M236:M237"/>
    <mergeCell ref="K236:K237"/>
    <mergeCell ref="M246:M247"/>
    <mergeCell ref="M240:M241"/>
    <mergeCell ref="A245:M245"/>
    <mergeCell ref="A246:A247"/>
    <mergeCell ref="B246:B247"/>
    <mergeCell ref="I240:I241"/>
    <mergeCell ref="A240:A241"/>
    <mergeCell ref="J248:J249"/>
    <mergeCell ref="K248:K249"/>
    <mergeCell ref="J250:J251"/>
    <mergeCell ref="E248:E249"/>
    <mergeCell ref="I236:I237"/>
    <mergeCell ref="L238:L239"/>
    <mergeCell ref="L236:L237"/>
    <mergeCell ref="L250:L251"/>
    <mergeCell ref="D236:D237"/>
    <mergeCell ref="L256:L257"/>
    <mergeCell ref="L240:L241"/>
    <mergeCell ref="I246:I247"/>
    <mergeCell ref="K246:K247"/>
    <mergeCell ref="J256:J257"/>
    <mergeCell ref="J254:J255"/>
    <mergeCell ref="L246:L247"/>
    <mergeCell ref="E250:E251"/>
    <mergeCell ref="K250:K251"/>
    <mergeCell ref="A254:A255"/>
    <mergeCell ref="B240:B241"/>
    <mergeCell ref="A248:A249"/>
    <mergeCell ref="B248:B249"/>
    <mergeCell ref="D248:D249"/>
    <mergeCell ref="A250:A251"/>
    <mergeCell ref="A252:A253"/>
    <mergeCell ref="B252:B253"/>
    <mergeCell ref="A256:A257"/>
    <mergeCell ref="B256:B257"/>
    <mergeCell ref="D250:D251"/>
    <mergeCell ref="D254:D255"/>
    <mergeCell ref="A264:A265"/>
    <mergeCell ref="B264:B265"/>
    <mergeCell ref="D264:D265"/>
    <mergeCell ref="A258:A259"/>
    <mergeCell ref="B258:B259"/>
    <mergeCell ref="D258:D259"/>
    <mergeCell ref="D260:D261"/>
    <mergeCell ref="A260:A261"/>
    <mergeCell ref="B260:B261"/>
    <mergeCell ref="A290:A293"/>
    <mergeCell ref="H294:H305"/>
    <mergeCell ref="A310:A311"/>
    <mergeCell ref="D262:D263"/>
    <mergeCell ref="A262:A263"/>
    <mergeCell ref="A294:A305"/>
    <mergeCell ref="D294:D305"/>
    <mergeCell ref="I290:I293"/>
    <mergeCell ref="E312:E313"/>
    <mergeCell ref="A312:A313"/>
    <mergeCell ref="B312:B313"/>
    <mergeCell ref="C312:C313"/>
    <mergeCell ref="D312:D313"/>
    <mergeCell ref="C310:C311"/>
    <mergeCell ref="D310:D311"/>
    <mergeCell ref="M254:M255"/>
    <mergeCell ref="L254:L255"/>
    <mergeCell ref="I264:I265"/>
    <mergeCell ref="I254:I255"/>
    <mergeCell ref="I258:I259"/>
    <mergeCell ref="K258:K259"/>
    <mergeCell ref="M260:M261"/>
    <mergeCell ref="J258:J259"/>
    <mergeCell ref="L258:L259"/>
    <mergeCell ref="M264:M265"/>
    <mergeCell ref="I262:I263"/>
    <mergeCell ref="L262:L263"/>
    <mergeCell ref="M262:M263"/>
    <mergeCell ref="L264:L265"/>
    <mergeCell ref="L260:L261"/>
    <mergeCell ref="I260:I261"/>
    <mergeCell ref="A314:A315"/>
    <mergeCell ref="B314:B315"/>
    <mergeCell ref="E314:E315"/>
    <mergeCell ref="I314:I315"/>
    <mergeCell ref="D314:D315"/>
    <mergeCell ref="C324:C325"/>
    <mergeCell ref="I320:I321"/>
    <mergeCell ref="A320:A321"/>
    <mergeCell ref="B320:B321"/>
    <mergeCell ref="C320:C321"/>
    <mergeCell ref="M290:M293"/>
    <mergeCell ref="H348:H349"/>
    <mergeCell ref="I312:I313"/>
    <mergeCell ref="I310:I311"/>
    <mergeCell ref="F294:F305"/>
    <mergeCell ref="H314:H315"/>
    <mergeCell ref="A336:M336"/>
    <mergeCell ref="K310:K311"/>
    <mergeCell ref="M310:M311"/>
    <mergeCell ref="K318:K319"/>
    <mergeCell ref="C314:C315"/>
    <mergeCell ref="M348:M349"/>
    <mergeCell ref="I348:I349"/>
    <mergeCell ref="J348:J349"/>
    <mergeCell ref="K348:K349"/>
    <mergeCell ref="L348:L349"/>
    <mergeCell ref="M318:M319"/>
    <mergeCell ref="A345:M345"/>
    <mergeCell ref="K314:K315"/>
    <mergeCell ref="L314:L315"/>
    <mergeCell ref="M364:M365"/>
    <mergeCell ref="M362:M363"/>
    <mergeCell ref="G364:G365"/>
    <mergeCell ref="L362:L363"/>
    <mergeCell ref="G362:G363"/>
    <mergeCell ref="I351:I356"/>
    <mergeCell ref="A359:M359"/>
    <mergeCell ref="J351:J356"/>
    <mergeCell ref="F362:F363"/>
    <mergeCell ref="I362:I363"/>
    <mergeCell ref="D351:D356"/>
    <mergeCell ref="E362:E363"/>
    <mergeCell ref="H362:H363"/>
    <mergeCell ref="L366:L367"/>
    <mergeCell ref="K371:K372"/>
    <mergeCell ref="C373:C374"/>
    <mergeCell ref="D373:D374"/>
    <mergeCell ref="D362:D363"/>
    <mergeCell ref="K364:K365"/>
    <mergeCell ref="J362:J363"/>
    <mergeCell ref="B366:B367"/>
    <mergeCell ref="I366:I367"/>
    <mergeCell ref="J371:J372"/>
    <mergeCell ref="K373:K374"/>
    <mergeCell ref="J373:J374"/>
    <mergeCell ref="C366:C367"/>
    <mergeCell ref="H366:H367"/>
    <mergeCell ref="G366:G367"/>
    <mergeCell ref="F366:F367"/>
    <mergeCell ref="C390:C391"/>
    <mergeCell ref="D390:D391"/>
    <mergeCell ref="E390:E391"/>
    <mergeCell ref="C392:C393"/>
    <mergeCell ref="F392:F393"/>
    <mergeCell ref="A385:A386"/>
    <mergeCell ref="E387:E388"/>
    <mergeCell ref="A387:A388"/>
    <mergeCell ref="B387:B388"/>
    <mergeCell ref="C387:C388"/>
    <mergeCell ref="J392:J393"/>
    <mergeCell ref="G392:G393"/>
    <mergeCell ref="H392:H393"/>
    <mergeCell ref="G348:G349"/>
    <mergeCell ref="B348:B349"/>
    <mergeCell ref="C364:C365"/>
    <mergeCell ref="C362:C363"/>
    <mergeCell ref="B390:B391"/>
    <mergeCell ref="C379:C380"/>
    <mergeCell ref="B385:B386"/>
    <mergeCell ref="A502:M505"/>
    <mergeCell ref="L385:L386"/>
    <mergeCell ref="D379:D380"/>
    <mergeCell ref="F381:F382"/>
    <mergeCell ref="L371:L372"/>
    <mergeCell ref="I286:I289"/>
    <mergeCell ref="M286:M289"/>
    <mergeCell ref="I294:I305"/>
    <mergeCell ref="A317:M317"/>
    <mergeCell ref="A390:A391"/>
    <mergeCell ref="A362:A363"/>
    <mergeCell ref="B362:B363"/>
    <mergeCell ref="C348:C349"/>
    <mergeCell ref="A286:A289"/>
    <mergeCell ref="I256:I257"/>
    <mergeCell ref="B234:B235"/>
    <mergeCell ref="D256:D257"/>
    <mergeCell ref="D246:D247"/>
    <mergeCell ref="E246:E247"/>
    <mergeCell ref="A331:M331"/>
    <mergeCell ref="B262:B263"/>
    <mergeCell ref="D234:D235"/>
    <mergeCell ref="E254:E255"/>
    <mergeCell ref="B250:B251"/>
    <mergeCell ref="E258:E259"/>
    <mergeCell ref="M252:M253"/>
    <mergeCell ref="D240:D241"/>
    <mergeCell ref="I248:I249"/>
    <mergeCell ref="J246:J247"/>
    <mergeCell ref="M256:M257"/>
    <mergeCell ref="M156:M157"/>
    <mergeCell ref="I170:I171"/>
    <mergeCell ref="G202:G203"/>
    <mergeCell ref="B254:B255"/>
    <mergeCell ref="B238:B239"/>
    <mergeCell ref="M258:M259"/>
    <mergeCell ref="E256:E257"/>
    <mergeCell ref="K254:K255"/>
    <mergeCell ref="K256:K257"/>
    <mergeCell ref="D238:D239"/>
    <mergeCell ref="J310:J311"/>
    <mergeCell ref="M250:M251"/>
    <mergeCell ref="I179:I180"/>
    <mergeCell ref="J179:J180"/>
    <mergeCell ref="M248:M249"/>
    <mergeCell ref="L248:L249"/>
    <mergeCell ref="I250:I251"/>
    <mergeCell ref="A285:M285"/>
    <mergeCell ref="H197:H198"/>
    <mergeCell ref="F193:F194"/>
    <mergeCell ref="F189:F190"/>
    <mergeCell ref="K170:K171"/>
    <mergeCell ref="J189:J190"/>
    <mergeCell ref="K189:K190"/>
    <mergeCell ref="K179:K180"/>
    <mergeCell ref="F191:F192"/>
    <mergeCell ref="F195:F196"/>
    <mergeCell ref="F197:F198"/>
    <mergeCell ref="A238:A239"/>
    <mergeCell ref="B226:B227"/>
    <mergeCell ref="A189:A190"/>
    <mergeCell ref="G197:G198"/>
    <mergeCell ref="G200:G201"/>
    <mergeCell ref="A234:A235"/>
    <mergeCell ref="A236:A237"/>
    <mergeCell ref="B236:B237"/>
    <mergeCell ref="I168:I169"/>
    <mergeCell ref="A104:A105"/>
    <mergeCell ref="B104:B105"/>
    <mergeCell ref="A116:A117"/>
    <mergeCell ref="B116:B117"/>
    <mergeCell ref="E179:E180"/>
    <mergeCell ref="E162:E163"/>
    <mergeCell ref="B162:B163"/>
    <mergeCell ref="D162:D163"/>
    <mergeCell ref="A166:A167"/>
    <mergeCell ref="D183:D184"/>
    <mergeCell ref="A181:A182"/>
    <mergeCell ref="B189:B190"/>
    <mergeCell ref="D189:D190"/>
    <mergeCell ref="A183:A184"/>
    <mergeCell ref="B183:B184"/>
    <mergeCell ref="B181:B182"/>
  </mergeCells>
  <phoneticPr fontId="0" type="noConversion"/>
  <printOptions horizontalCentered="1" verticalCentered="1"/>
  <pageMargins left="0.71" right="0.36" top="0.55118110236220474" bottom="0.68" header="0.3" footer="0.43"/>
  <pageSetup paperSize="9" scale="60" fitToHeight="23" orientation="landscape" r:id="rId1"/>
  <headerFooter differentFirst="1">
    <oddHeader xml:space="preserve">&amp;C&amp;P&amp;RПродовження додатка 
 </oddHeader>
  </headerFooter>
  <rowBreaks count="11" manualBreakCount="11">
    <brk id="33" max="12" man="1"/>
    <brk id="73" max="12" man="1"/>
    <brk id="113" max="12" man="1"/>
    <brk id="154" max="12" man="1"/>
    <brk id="184" max="12" man="1"/>
    <brk id="221" max="12" man="1"/>
    <brk id="261" max="12" man="1"/>
    <brk id="344" max="12" man="1"/>
    <brk id="363" max="12" man="1"/>
    <brk id="388" max="12" man="1"/>
    <brk id="428" max="12" man="1"/>
  </rowBreaks>
  <drawing r:id="rId2"/>
  <legacyDrawing r:id="rId3"/>
  <oleObjects>
    <mc:AlternateContent xmlns:mc="http://schemas.openxmlformats.org/markup-compatibility/2006">
      <mc:Choice Requires="x14">
        <oleObject progId="Equation.3" shapeId="1026" r:id="rId4">
          <objectPr defaultSize="0" autoPict="0" r:id="rId5">
            <anchor moveWithCells="1" sizeWithCells="1">
              <from>
                <xdr:col>2</xdr:col>
                <xdr:colOff>19050</xdr:colOff>
                <xdr:row>84</xdr:row>
                <xdr:rowOff>200025</xdr:rowOff>
              </from>
              <to>
                <xdr:col>2</xdr:col>
                <xdr:colOff>123825</xdr:colOff>
                <xdr:row>84</xdr:row>
                <xdr:rowOff>200025</xdr:rowOff>
              </to>
            </anchor>
          </objectPr>
        </oleObject>
      </mc:Choice>
      <mc:Fallback>
        <oleObject progId="Equation.3" shapeId="1026" r:id="rId4"/>
      </mc:Fallback>
    </mc:AlternateContent>
    <mc:AlternateContent xmlns:mc="http://schemas.openxmlformats.org/markup-compatibility/2006">
      <mc:Choice Requires="x14">
        <oleObject progId="Equation.3" shapeId="1027" r:id="rId6">
          <objectPr defaultSize="0" autoPict="0" r:id="rId7">
            <anchor moveWithCells="1" sizeWithCells="1">
              <from>
                <xdr:col>2</xdr:col>
                <xdr:colOff>19050</xdr:colOff>
                <xdr:row>84</xdr:row>
                <xdr:rowOff>200025</xdr:rowOff>
              </from>
              <to>
                <xdr:col>2</xdr:col>
                <xdr:colOff>123825</xdr:colOff>
                <xdr:row>84</xdr:row>
                <xdr:rowOff>200025</xdr:rowOff>
              </to>
            </anchor>
          </objectPr>
        </oleObject>
      </mc:Choice>
      <mc:Fallback>
        <oleObject progId="Equation.3" shapeId="1027" r:id="rId6"/>
      </mc:Fallback>
    </mc:AlternateContent>
    <mc:AlternateContent xmlns:mc="http://schemas.openxmlformats.org/markup-compatibility/2006">
      <mc:Choice Requires="x14">
        <oleObject progId="Equation.3" shapeId="1028" r:id="rId8">
          <objectPr defaultSize="0" autoPict="0" r:id="rId7">
            <anchor moveWithCells="1" sizeWithCells="1">
              <from>
                <xdr:col>2</xdr:col>
                <xdr:colOff>19050</xdr:colOff>
                <xdr:row>84</xdr:row>
                <xdr:rowOff>200025</xdr:rowOff>
              </from>
              <to>
                <xdr:col>2</xdr:col>
                <xdr:colOff>123825</xdr:colOff>
                <xdr:row>84</xdr:row>
                <xdr:rowOff>200025</xdr:rowOff>
              </to>
            </anchor>
          </objectPr>
        </oleObject>
      </mc:Choice>
      <mc:Fallback>
        <oleObject progId="Equation.3" shapeId="1028" r:id="rId8"/>
      </mc:Fallback>
    </mc:AlternateContent>
    <mc:AlternateContent xmlns:mc="http://schemas.openxmlformats.org/markup-compatibility/2006">
      <mc:Choice Requires="x14">
        <oleObject progId="Equation.3" shapeId="1037" r:id="rId9">
          <objectPr defaultSize="0" autoPict="0" r:id="rId5">
            <anchor moveWithCells="1" sizeWithCells="1">
              <from>
                <xdr:col>2</xdr:col>
                <xdr:colOff>19050</xdr:colOff>
                <xdr:row>106</xdr:row>
                <xdr:rowOff>161925</xdr:rowOff>
              </from>
              <to>
                <xdr:col>2</xdr:col>
                <xdr:colOff>123825</xdr:colOff>
                <xdr:row>106</xdr:row>
                <xdr:rowOff>161925</xdr:rowOff>
              </to>
            </anchor>
          </objectPr>
        </oleObject>
      </mc:Choice>
      <mc:Fallback>
        <oleObject progId="Equation.3" shapeId="1037" r:id="rId9"/>
      </mc:Fallback>
    </mc:AlternateContent>
    <mc:AlternateContent xmlns:mc="http://schemas.openxmlformats.org/markup-compatibility/2006">
      <mc:Choice Requires="x14">
        <oleObject progId="Equation.3" shapeId="1038" r:id="rId10">
          <objectPr defaultSize="0" autoPict="0" r:id="rId7">
            <anchor moveWithCells="1" sizeWithCells="1">
              <from>
                <xdr:col>2</xdr:col>
                <xdr:colOff>19050</xdr:colOff>
                <xdr:row>106</xdr:row>
                <xdr:rowOff>161925</xdr:rowOff>
              </from>
              <to>
                <xdr:col>2</xdr:col>
                <xdr:colOff>123825</xdr:colOff>
                <xdr:row>106</xdr:row>
                <xdr:rowOff>161925</xdr:rowOff>
              </to>
            </anchor>
          </objectPr>
        </oleObject>
      </mc:Choice>
      <mc:Fallback>
        <oleObject progId="Equation.3" shapeId="1038" r:id="rId10"/>
      </mc:Fallback>
    </mc:AlternateContent>
    <mc:AlternateContent xmlns:mc="http://schemas.openxmlformats.org/markup-compatibility/2006">
      <mc:Choice Requires="x14">
        <oleObject progId="Equation.3" shapeId="1039" r:id="rId11">
          <objectPr defaultSize="0" autoPict="0" r:id="rId7">
            <anchor moveWithCells="1" sizeWithCells="1">
              <from>
                <xdr:col>2</xdr:col>
                <xdr:colOff>19050</xdr:colOff>
                <xdr:row>106</xdr:row>
                <xdr:rowOff>161925</xdr:rowOff>
              </from>
              <to>
                <xdr:col>2</xdr:col>
                <xdr:colOff>123825</xdr:colOff>
                <xdr:row>106</xdr:row>
                <xdr:rowOff>161925</xdr:rowOff>
              </to>
            </anchor>
          </objectPr>
        </oleObject>
      </mc:Choice>
      <mc:Fallback>
        <oleObject progId="Equation.3" shapeId="1039" r:id="rId11"/>
      </mc:Fallback>
    </mc:AlternateContent>
    <mc:AlternateContent xmlns:mc="http://schemas.openxmlformats.org/markup-compatibility/2006">
      <mc:Choice Requires="x14">
        <oleObject progId="Equation.3" shapeId="1040" r:id="rId12">
          <objectPr defaultSize="0" autoPict="0" r:id="rId5">
            <anchor moveWithCells="1" sizeWithCells="1">
              <from>
                <xdr:col>2</xdr:col>
                <xdr:colOff>19050</xdr:colOff>
                <xdr:row>131</xdr:row>
                <xdr:rowOff>66675</xdr:rowOff>
              </from>
              <to>
                <xdr:col>2</xdr:col>
                <xdr:colOff>123825</xdr:colOff>
                <xdr:row>131</xdr:row>
                <xdr:rowOff>66675</xdr:rowOff>
              </to>
            </anchor>
          </objectPr>
        </oleObject>
      </mc:Choice>
      <mc:Fallback>
        <oleObject progId="Equation.3" shapeId="1040" r:id="rId12"/>
      </mc:Fallback>
    </mc:AlternateContent>
    <mc:AlternateContent xmlns:mc="http://schemas.openxmlformats.org/markup-compatibility/2006">
      <mc:Choice Requires="x14">
        <oleObject progId="Equation.3" shapeId="1041" r:id="rId13">
          <objectPr defaultSize="0" autoPict="0" r:id="rId7">
            <anchor moveWithCells="1" sizeWithCells="1">
              <from>
                <xdr:col>2</xdr:col>
                <xdr:colOff>19050</xdr:colOff>
                <xdr:row>131</xdr:row>
                <xdr:rowOff>66675</xdr:rowOff>
              </from>
              <to>
                <xdr:col>2</xdr:col>
                <xdr:colOff>123825</xdr:colOff>
                <xdr:row>131</xdr:row>
                <xdr:rowOff>66675</xdr:rowOff>
              </to>
            </anchor>
          </objectPr>
        </oleObject>
      </mc:Choice>
      <mc:Fallback>
        <oleObject progId="Equation.3" shapeId="1041" r:id="rId13"/>
      </mc:Fallback>
    </mc:AlternateContent>
    <mc:AlternateContent xmlns:mc="http://schemas.openxmlformats.org/markup-compatibility/2006">
      <mc:Choice Requires="x14">
        <oleObject progId="Equation.3" shapeId="1042" r:id="rId14">
          <objectPr defaultSize="0" autoPict="0" r:id="rId7">
            <anchor moveWithCells="1" sizeWithCells="1">
              <from>
                <xdr:col>2</xdr:col>
                <xdr:colOff>19050</xdr:colOff>
                <xdr:row>131</xdr:row>
                <xdr:rowOff>66675</xdr:rowOff>
              </from>
              <to>
                <xdr:col>2</xdr:col>
                <xdr:colOff>123825</xdr:colOff>
                <xdr:row>131</xdr:row>
                <xdr:rowOff>66675</xdr:rowOff>
              </to>
            </anchor>
          </objectPr>
        </oleObject>
      </mc:Choice>
      <mc:Fallback>
        <oleObject progId="Equation.3" shapeId="1042" r:id="rId14"/>
      </mc:Fallback>
    </mc:AlternateContent>
    <mc:AlternateContent xmlns:mc="http://schemas.openxmlformats.org/markup-compatibility/2006">
      <mc:Choice Requires="x14">
        <oleObject progId="Equation.3" shapeId="1043" r:id="rId15">
          <objectPr defaultSize="0" autoPict="0" r:id="rId5">
            <anchor moveWithCells="1" sizeWithCells="1">
              <from>
                <xdr:col>2</xdr:col>
                <xdr:colOff>19050</xdr:colOff>
                <xdr:row>152</xdr:row>
                <xdr:rowOff>47625</xdr:rowOff>
              </from>
              <to>
                <xdr:col>2</xdr:col>
                <xdr:colOff>123825</xdr:colOff>
                <xdr:row>152</xdr:row>
                <xdr:rowOff>47625</xdr:rowOff>
              </to>
            </anchor>
          </objectPr>
        </oleObject>
      </mc:Choice>
      <mc:Fallback>
        <oleObject progId="Equation.3" shapeId="1043" r:id="rId15"/>
      </mc:Fallback>
    </mc:AlternateContent>
    <mc:AlternateContent xmlns:mc="http://schemas.openxmlformats.org/markup-compatibility/2006">
      <mc:Choice Requires="x14">
        <oleObject progId="Equation.3" shapeId="1044" r:id="rId16">
          <objectPr defaultSize="0" autoPict="0" r:id="rId7">
            <anchor moveWithCells="1" sizeWithCells="1">
              <from>
                <xdr:col>2</xdr:col>
                <xdr:colOff>19050</xdr:colOff>
                <xdr:row>152</xdr:row>
                <xdr:rowOff>47625</xdr:rowOff>
              </from>
              <to>
                <xdr:col>2</xdr:col>
                <xdr:colOff>123825</xdr:colOff>
                <xdr:row>152</xdr:row>
                <xdr:rowOff>47625</xdr:rowOff>
              </to>
            </anchor>
          </objectPr>
        </oleObject>
      </mc:Choice>
      <mc:Fallback>
        <oleObject progId="Equation.3" shapeId="1044" r:id="rId16"/>
      </mc:Fallback>
    </mc:AlternateContent>
    <mc:AlternateContent xmlns:mc="http://schemas.openxmlformats.org/markup-compatibility/2006">
      <mc:Choice Requires="x14">
        <oleObject progId="Equation.3" shapeId="1045" r:id="rId17">
          <objectPr defaultSize="0" autoPict="0" r:id="rId7">
            <anchor moveWithCells="1" sizeWithCells="1">
              <from>
                <xdr:col>2</xdr:col>
                <xdr:colOff>19050</xdr:colOff>
                <xdr:row>152</xdr:row>
                <xdr:rowOff>47625</xdr:rowOff>
              </from>
              <to>
                <xdr:col>2</xdr:col>
                <xdr:colOff>123825</xdr:colOff>
                <xdr:row>152</xdr:row>
                <xdr:rowOff>47625</xdr:rowOff>
              </to>
            </anchor>
          </objectPr>
        </oleObject>
      </mc:Choice>
      <mc:Fallback>
        <oleObject progId="Equation.3" shapeId="1045" r:id="rId17"/>
      </mc:Fallback>
    </mc:AlternateContent>
    <mc:AlternateContent xmlns:mc="http://schemas.openxmlformats.org/markup-compatibility/2006">
      <mc:Choice Requires="x14">
        <oleObject progId="Equation.3" shapeId="1046" r:id="rId18">
          <objectPr defaultSize="0" autoPict="0" r:id="rId5">
            <anchor moveWithCells="1" sizeWithCells="1">
              <from>
                <xdr:col>2</xdr:col>
                <xdr:colOff>19050</xdr:colOff>
                <xdr:row>172</xdr:row>
                <xdr:rowOff>742950</xdr:rowOff>
              </from>
              <to>
                <xdr:col>2</xdr:col>
                <xdr:colOff>123825</xdr:colOff>
                <xdr:row>172</xdr:row>
                <xdr:rowOff>742950</xdr:rowOff>
              </to>
            </anchor>
          </objectPr>
        </oleObject>
      </mc:Choice>
      <mc:Fallback>
        <oleObject progId="Equation.3" shapeId="1046" r:id="rId18"/>
      </mc:Fallback>
    </mc:AlternateContent>
    <mc:AlternateContent xmlns:mc="http://schemas.openxmlformats.org/markup-compatibility/2006">
      <mc:Choice Requires="x14">
        <oleObject progId="Equation.3" shapeId="1047" r:id="rId19">
          <objectPr defaultSize="0" autoPict="0" r:id="rId7">
            <anchor moveWithCells="1" sizeWithCells="1">
              <from>
                <xdr:col>2</xdr:col>
                <xdr:colOff>19050</xdr:colOff>
                <xdr:row>172</xdr:row>
                <xdr:rowOff>742950</xdr:rowOff>
              </from>
              <to>
                <xdr:col>2</xdr:col>
                <xdr:colOff>123825</xdr:colOff>
                <xdr:row>172</xdr:row>
                <xdr:rowOff>742950</xdr:rowOff>
              </to>
            </anchor>
          </objectPr>
        </oleObject>
      </mc:Choice>
      <mc:Fallback>
        <oleObject progId="Equation.3" shapeId="1047" r:id="rId19"/>
      </mc:Fallback>
    </mc:AlternateContent>
    <mc:AlternateContent xmlns:mc="http://schemas.openxmlformats.org/markup-compatibility/2006">
      <mc:Choice Requires="x14">
        <oleObject progId="Equation.3" shapeId="1048" r:id="rId20">
          <objectPr defaultSize="0" autoPict="0" r:id="rId7">
            <anchor moveWithCells="1" sizeWithCells="1">
              <from>
                <xdr:col>2</xdr:col>
                <xdr:colOff>19050</xdr:colOff>
                <xdr:row>172</xdr:row>
                <xdr:rowOff>742950</xdr:rowOff>
              </from>
              <to>
                <xdr:col>2</xdr:col>
                <xdr:colOff>123825</xdr:colOff>
                <xdr:row>172</xdr:row>
                <xdr:rowOff>742950</xdr:rowOff>
              </to>
            </anchor>
          </objectPr>
        </oleObject>
      </mc:Choice>
      <mc:Fallback>
        <oleObject progId="Equation.3" shapeId="1048" r:id="rId20"/>
      </mc:Fallback>
    </mc:AlternateContent>
    <mc:AlternateContent xmlns:mc="http://schemas.openxmlformats.org/markup-compatibility/2006">
      <mc:Choice Requires="x14">
        <oleObject progId="Equation.3" shapeId="1049" r:id="rId21">
          <objectPr defaultSize="0" autoPict="0" r:id="rId5">
            <anchor moveWithCells="1" sizeWithCells="1">
              <from>
                <xdr:col>2</xdr:col>
                <xdr:colOff>19050</xdr:colOff>
                <xdr:row>184</xdr:row>
                <xdr:rowOff>704850</xdr:rowOff>
              </from>
              <to>
                <xdr:col>2</xdr:col>
                <xdr:colOff>123825</xdr:colOff>
                <xdr:row>184</xdr:row>
                <xdr:rowOff>704850</xdr:rowOff>
              </to>
            </anchor>
          </objectPr>
        </oleObject>
      </mc:Choice>
      <mc:Fallback>
        <oleObject progId="Equation.3" shapeId="1049" r:id="rId21"/>
      </mc:Fallback>
    </mc:AlternateContent>
    <mc:AlternateContent xmlns:mc="http://schemas.openxmlformats.org/markup-compatibility/2006">
      <mc:Choice Requires="x14">
        <oleObject progId="Equation.3" shapeId="1050" r:id="rId22">
          <objectPr defaultSize="0" autoPict="0" r:id="rId7">
            <anchor moveWithCells="1" sizeWithCells="1">
              <from>
                <xdr:col>2</xdr:col>
                <xdr:colOff>19050</xdr:colOff>
                <xdr:row>184</xdr:row>
                <xdr:rowOff>704850</xdr:rowOff>
              </from>
              <to>
                <xdr:col>2</xdr:col>
                <xdr:colOff>123825</xdr:colOff>
                <xdr:row>184</xdr:row>
                <xdr:rowOff>704850</xdr:rowOff>
              </to>
            </anchor>
          </objectPr>
        </oleObject>
      </mc:Choice>
      <mc:Fallback>
        <oleObject progId="Equation.3" shapeId="1050" r:id="rId22"/>
      </mc:Fallback>
    </mc:AlternateContent>
    <mc:AlternateContent xmlns:mc="http://schemas.openxmlformats.org/markup-compatibility/2006">
      <mc:Choice Requires="x14">
        <oleObject progId="Equation.3" shapeId="1051" r:id="rId23">
          <objectPr defaultSize="0" autoPict="0" r:id="rId7">
            <anchor moveWithCells="1" sizeWithCells="1">
              <from>
                <xdr:col>2</xdr:col>
                <xdr:colOff>19050</xdr:colOff>
                <xdr:row>184</xdr:row>
                <xdr:rowOff>704850</xdr:rowOff>
              </from>
              <to>
                <xdr:col>2</xdr:col>
                <xdr:colOff>123825</xdr:colOff>
                <xdr:row>184</xdr:row>
                <xdr:rowOff>704850</xdr:rowOff>
              </to>
            </anchor>
          </objectPr>
        </oleObject>
      </mc:Choice>
      <mc:Fallback>
        <oleObject progId="Equation.3" shapeId="1051" r:id="rId23"/>
      </mc:Fallback>
    </mc:AlternateContent>
    <mc:AlternateContent xmlns:mc="http://schemas.openxmlformats.org/markup-compatibility/2006">
      <mc:Choice Requires="x14">
        <oleObject progId="Equation.3" shapeId="1055" r:id="rId24">
          <objectPr defaultSize="0" autoPict="0" r:id="rId5">
            <anchor moveWithCells="1" sizeWithCells="1">
              <from>
                <xdr:col>2</xdr:col>
                <xdr:colOff>19050</xdr:colOff>
                <xdr:row>203</xdr:row>
                <xdr:rowOff>657225</xdr:rowOff>
              </from>
              <to>
                <xdr:col>2</xdr:col>
                <xdr:colOff>123825</xdr:colOff>
                <xdr:row>203</xdr:row>
                <xdr:rowOff>657225</xdr:rowOff>
              </to>
            </anchor>
          </objectPr>
        </oleObject>
      </mc:Choice>
      <mc:Fallback>
        <oleObject progId="Equation.3" shapeId="1055" r:id="rId24"/>
      </mc:Fallback>
    </mc:AlternateContent>
    <mc:AlternateContent xmlns:mc="http://schemas.openxmlformats.org/markup-compatibility/2006">
      <mc:Choice Requires="x14">
        <oleObject progId="Equation.3" shapeId="1056" r:id="rId25">
          <objectPr defaultSize="0" autoPict="0" r:id="rId7">
            <anchor moveWithCells="1" sizeWithCells="1">
              <from>
                <xdr:col>2</xdr:col>
                <xdr:colOff>19050</xdr:colOff>
                <xdr:row>203</xdr:row>
                <xdr:rowOff>657225</xdr:rowOff>
              </from>
              <to>
                <xdr:col>2</xdr:col>
                <xdr:colOff>123825</xdr:colOff>
                <xdr:row>203</xdr:row>
                <xdr:rowOff>657225</xdr:rowOff>
              </to>
            </anchor>
          </objectPr>
        </oleObject>
      </mc:Choice>
      <mc:Fallback>
        <oleObject progId="Equation.3" shapeId="1056" r:id="rId25"/>
      </mc:Fallback>
    </mc:AlternateContent>
    <mc:AlternateContent xmlns:mc="http://schemas.openxmlformats.org/markup-compatibility/2006">
      <mc:Choice Requires="x14">
        <oleObject progId="Equation.3" shapeId="1057" r:id="rId26">
          <objectPr defaultSize="0" autoPict="0" r:id="rId7">
            <anchor moveWithCells="1" sizeWithCells="1">
              <from>
                <xdr:col>2</xdr:col>
                <xdr:colOff>19050</xdr:colOff>
                <xdr:row>203</xdr:row>
                <xdr:rowOff>657225</xdr:rowOff>
              </from>
              <to>
                <xdr:col>2</xdr:col>
                <xdr:colOff>123825</xdr:colOff>
                <xdr:row>203</xdr:row>
                <xdr:rowOff>657225</xdr:rowOff>
              </to>
            </anchor>
          </objectPr>
        </oleObject>
      </mc:Choice>
      <mc:Fallback>
        <oleObject progId="Equation.3" shapeId="1057" r:id="rId26"/>
      </mc:Fallback>
    </mc:AlternateContent>
    <mc:AlternateContent xmlns:mc="http://schemas.openxmlformats.org/markup-compatibility/2006">
      <mc:Choice Requires="x14">
        <oleObject progId="Equation.3" shapeId="1058" r:id="rId27">
          <objectPr defaultSize="0" autoPict="0" r:id="rId5">
            <anchor moveWithCells="1" sizeWithCells="1">
              <from>
                <xdr:col>2</xdr:col>
                <xdr:colOff>19050</xdr:colOff>
                <xdr:row>221</xdr:row>
                <xdr:rowOff>581025</xdr:rowOff>
              </from>
              <to>
                <xdr:col>2</xdr:col>
                <xdr:colOff>123825</xdr:colOff>
                <xdr:row>221</xdr:row>
                <xdr:rowOff>581025</xdr:rowOff>
              </to>
            </anchor>
          </objectPr>
        </oleObject>
      </mc:Choice>
      <mc:Fallback>
        <oleObject progId="Equation.3" shapeId="1058" r:id="rId27"/>
      </mc:Fallback>
    </mc:AlternateContent>
    <mc:AlternateContent xmlns:mc="http://schemas.openxmlformats.org/markup-compatibility/2006">
      <mc:Choice Requires="x14">
        <oleObject progId="Equation.3" shapeId="1059" r:id="rId28">
          <objectPr defaultSize="0" autoPict="0" r:id="rId7">
            <anchor moveWithCells="1" sizeWithCells="1">
              <from>
                <xdr:col>2</xdr:col>
                <xdr:colOff>19050</xdr:colOff>
                <xdr:row>221</xdr:row>
                <xdr:rowOff>581025</xdr:rowOff>
              </from>
              <to>
                <xdr:col>2</xdr:col>
                <xdr:colOff>123825</xdr:colOff>
                <xdr:row>221</xdr:row>
                <xdr:rowOff>581025</xdr:rowOff>
              </to>
            </anchor>
          </objectPr>
        </oleObject>
      </mc:Choice>
      <mc:Fallback>
        <oleObject progId="Equation.3" shapeId="1059" r:id="rId28"/>
      </mc:Fallback>
    </mc:AlternateContent>
    <mc:AlternateContent xmlns:mc="http://schemas.openxmlformats.org/markup-compatibility/2006">
      <mc:Choice Requires="x14">
        <oleObject progId="Equation.3" shapeId="1060" r:id="rId29">
          <objectPr defaultSize="0" autoPict="0" r:id="rId7">
            <anchor moveWithCells="1" sizeWithCells="1">
              <from>
                <xdr:col>2</xdr:col>
                <xdr:colOff>19050</xdr:colOff>
                <xdr:row>221</xdr:row>
                <xdr:rowOff>581025</xdr:rowOff>
              </from>
              <to>
                <xdr:col>2</xdr:col>
                <xdr:colOff>123825</xdr:colOff>
                <xdr:row>221</xdr:row>
                <xdr:rowOff>581025</xdr:rowOff>
              </to>
            </anchor>
          </objectPr>
        </oleObject>
      </mc:Choice>
      <mc:Fallback>
        <oleObject progId="Equation.3" shapeId="1060" r:id="rId29"/>
      </mc:Fallback>
    </mc:AlternateContent>
    <mc:AlternateContent xmlns:mc="http://schemas.openxmlformats.org/markup-compatibility/2006">
      <mc:Choice Requires="x14">
        <oleObject progId="Equation.3" shapeId="1061" r:id="rId30">
          <objectPr defaultSize="0" autoPict="0" r:id="rId5">
            <anchor moveWithCells="1" sizeWithCells="1">
              <from>
                <xdr:col>2</xdr:col>
                <xdr:colOff>19050</xdr:colOff>
                <xdr:row>241</xdr:row>
                <xdr:rowOff>552450</xdr:rowOff>
              </from>
              <to>
                <xdr:col>2</xdr:col>
                <xdr:colOff>123825</xdr:colOff>
                <xdr:row>241</xdr:row>
                <xdr:rowOff>552450</xdr:rowOff>
              </to>
            </anchor>
          </objectPr>
        </oleObject>
      </mc:Choice>
      <mc:Fallback>
        <oleObject progId="Equation.3" shapeId="1061" r:id="rId30"/>
      </mc:Fallback>
    </mc:AlternateContent>
    <mc:AlternateContent xmlns:mc="http://schemas.openxmlformats.org/markup-compatibility/2006">
      <mc:Choice Requires="x14">
        <oleObject progId="Equation.3" shapeId="1062" r:id="rId31">
          <objectPr defaultSize="0" autoPict="0" r:id="rId7">
            <anchor moveWithCells="1" sizeWithCells="1">
              <from>
                <xdr:col>2</xdr:col>
                <xdr:colOff>19050</xdr:colOff>
                <xdr:row>241</xdr:row>
                <xdr:rowOff>552450</xdr:rowOff>
              </from>
              <to>
                <xdr:col>2</xdr:col>
                <xdr:colOff>123825</xdr:colOff>
                <xdr:row>241</xdr:row>
                <xdr:rowOff>552450</xdr:rowOff>
              </to>
            </anchor>
          </objectPr>
        </oleObject>
      </mc:Choice>
      <mc:Fallback>
        <oleObject progId="Equation.3" shapeId="1062" r:id="rId31"/>
      </mc:Fallback>
    </mc:AlternateContent>
    <mc:AlternateContent xmlns:mc="http://schemas.openxmlformats.org/markup-compatibility/2006">
      <mc:Choice Requires="x14">
        <oleObject progId="Equation.3" shapeId="1063" r:id="rId32">
          <objectPr defaultSize="0" autoPict="0" r:id="rId7">
            <anchor moveWithCells="1" sizeWithCells="1">
              <from>
                <xdr:col>2</xdr:col>
                <xdr:colOff>19050</xdr:colOff>
                <xdr:row>241</xdr:row>
                <xdr:rowOff>552450</xdr:rowOff>
              </from>
              <to>
                <xdr:col>2</xdr:col>
                <xdr:colOff>123825</xdr:colOff>
                <xdr:row>241</xdr:row>
                <xdr:rowOff>552450</xdr:rowOff>
              </to>
            </anchor>
          </objectPr>
        </oleObject>
      </mc:Choice>
      <mc:Fallback>
        <oleObject progId="Equation.3" shapeId="1063" r:id="rId32"/>
      </mc:Fallback>
    </mc:AlternateContent>
    <mc:AlternateContent xmlns:mc="http://schemas.openxmlformats.org/markup-compatibility/2006">
      <mc:Choice Requires="x14">
        <oleObject progId="Equation.3" shapeId="1064" r:id="rId33">
          <objectPr defaultSize="0" autoPict="0" r:id="rId5">
            <anchor moveWithCells="1" sizeWithCells="1">
              <from>
                <xdr:col>2</xdr:col>
                <xdr:colOff>19050</xdr:colOff>
                <xdr:row>263</xdr:row>
                <xdr:rowOff>123825</xdr:rowOff>
              </from>
              <to>
                <xdr:col>2</xdr:col>
                <xdr:colOff>123825</xdr:colOff>
                <xdr:row>263</xdr:row>
                <xdr:rowOff>123825</xdr:rowOff>
              </to>
            </anchor>
          </objectPr>
        </oleObject>
      </mc:Choice>
      <mc:Fallback>
        <oleObject progId="Equation.3" shapeId="1064" r:id="rId33"/>
      </mc:Fallback>
    </mc:AlternateContent>
    <mc:AlternateContent xmlns:mc="http://schemas.openxmlformats.org/markup-compatibility/2006">
      <mc:Choice Requires="x14">
        <oleObject progId="Equation.3" shapeId="1065" r:id="rId34">
          <objectPr defaultSize="0" autoPict="0" r:id="rId7">
            <anchor moveWithCells="1" sizeWithCells="1">
              <from>
                <xdr:col>2</xdr:col>
                <xdr:colOff>19050</xdr:colOff>
                <xdr:row>263</xdr:row>
                <xdr:rowOff>123825</xdr:rowOff>
              </from>
              <to>
                <xdr:col>2</xdr:col>
                <xdr:colOff>123825</xdr:colOff>
                <xdr:row>263</xdr:row>
                <xdr:rowOff>123825</xdr:rowOff>
              </to>
            </anchor>
          </objectPr>
        </oleObject>
      </mc:Choice>
      <mc:Fallback>
        <oleObject progId="Equation.3" shapeId="1065" r:id="rId34"/>
      </mc:Fallback>
    </mc:AlternateContent>
    <mc:AlternateContent xmlns:mc="http://schemas.openxmlformats.org/markup-compatibility/2006">
      <mc:Choice Requires="x14">
        <oleObject progId="Equation.3" shapeId="1066" r:id="rId35">
          <objectPr defaultSize="0" autoPict="0" r:id="rId7">
            <anchor moveWithCells="1" sizeWithCells="1">
              <from>
                <xdr:col>2</xdr:col>
                <xdr:colOff>19050</xdr:colOff>
                <xdr:row>263</xdr:row>
                <xdr:rowOff>123825</xdr:rowOff>
              </from>
              <to>
                <xdr:col>2</xdr:col>
                <xdr:colOff>123825</xdr:colOff>
                <xdr:row>263</xdr:row>
                <xdr:rowOff>123825</xdr:rowOff>
              </to>
            </anchor>
          </objectPr>
        </oleObject>
      </mc:Choice>
      <mc:Fallback>
        <oleObject progId="Equation.3" shapeId="1066" r:id="rId35"/>
      </mc:Fallback>
    </mc:AlternateContent>
    <mc:AlternateContent xmlns:mc="http://schemas.openxmlformats.org/markup-compatibility/2006">
      <mc:Choice Requires="x14">
        <oleObject progId="Equation.3" shapeId="1076" r:id="rId36">
          <objectPr defaultSize="0" autoPict="0" r:id="rId7">
            <anchor moveWithCells="1" sizeWithCells="1">
              <from>
                <xdr:col>2</xdr:col>
                <xdr:colOff>19050</xdr:colOff>
                <xdr:row>328</xdr:row>
                <xdr:rowOff>247650</xdr:rowOff>
              </from>
              <to>
                <xdr:col>2</xdr:col>
                <xdr:colOff>123825</xdr:colOff>
                <xdr:row>328</xdr:row>
                <xdr:rowOff>247650</xdr:rowOff>
              </to>
            </anchor>
          </objectPr>
        </oleObject>
      </mc:Choice>
      <mc:Fallback>
        <oleObject progId="Equation.3" shapeId="1076" r:id="rId36"/>
      </mc:Fallback>
    </mc:AlternateContent>
    <mc:AlternateContent xmlns:mc="http://schemas.openxmlformats.org/markup-compatibility/2006">
      <mc:Choice Requires="x14">
        <oleObject progId="Equation.3" shapeId="1077" r:id="rId37">
          <objectPr defaultSize="0" autoPict="0" r:id="rId7">
            <anchor moveWithCells="1" sizeWithCells="1">
              <from>
                <xdr:col>2</xdr:col>
                <xdr:colOff>19050</xdr:colOff>
                <xdr:row>328</xdr:row>
                <xdr:rowOff>247650</xdr:rowOff>
              </from>
              <to>
                <xdr:col>2</xdr:col>
                <xdr:colOff>123825</xdr:colOff>
                <xdr:row>328</xdr:row>
                <xdr:rowOff>247650</xdr:rowOff>
              </to>
            </anchor>
          </objectPr>
        </oleObject>
      </mc:Choice>
      <mc:Fallback>
        <oleObject progId="Equation.3" shapeId="1077" r:id="rId37"/>
      </mc:Fallback>
    </mc:AlternateContent>
    <mc:AlternateContent xmlns:mc="http://schemas.openxmlformats.org/markup-compatibility/2006">
      <mc:Choice Requires="x14">
        <oleObject progId="Equation.3" shapeId="1253" r:id="rId38">
          <objectPr defaultSize="0" autoPict="0" r:id="rId5">
            <anchor moveWithCells="1" sizeWithCells="1">
              <from>
                <xdr:col>2</xdr:col>
                <xdr:colOff>19050</xdr:colOff>
                <xdr:row>84</xdr:row>
                <xdr:rowOff>200025</xdr:rowOff>
              </from>
              <to>
                <xdr:col>2</xdr:col>
                <xdr:colOff>123825</xdr:colOff>
                <xdr:row>84</xdr:row>
                <xdr:rowOff>200025</xdr:rowOff>
              </to>
            </anchor>
          </objectPr>
        </oleObject>
      </mc:Choice>
      <mc:Fallback>
        <oleObject progId="Equation.3" shapeId="1253" r:id="rId38"/>
      </mc:Fallback>
    </mc:AlternateContent>
    <mc:AlternateContent xmlns:mc="http://schemas.openxmlformats.org/markup-compatibility/2006">
      <mc:Choice Requires="x14">
        <oleObject progId="Equation.3" shapeId="1254" r:id="rId39">
          <objectPr defaultSize="0" autoPict="0" r:id="rId7">
            <anchor moveWithCells="1" sizeWithCells="1">
              <from>
                <xdr:col>2</xdr:col>
                <xdr:colOff>19050</xdr:colOff>
                <xdr:row>84</xdr:row>
                <xdr:rowOff>200025</xdr:rowOff>
              </from>
              <to>
                <xdr:col>2</xdr:col>
                <xdr:colOff>123825</xdr:colOff>
                <xdr:row>84</xdr:row>
                <xdr:rowOff>200025</xdr:rowOff>
              </to>
            </anchor>
          </objectPr>
        </oleObject>
      </mc:Choice>
      <mc:Fallback>
        <oleObject progId="Equation.3" shapeId="1254" r:id="rId39"/>
      </mc:Fallback>
    </mc:AlternateContent>
    <mc:AlternateContent xmlns:mc="http://schemas.openxmlformats.org/markup-compatibility/2006">
      <mc:Choice Requires="x14">
        <oleObject progId="Equation.3" shapeId="1255" r:id="rId40">
          <objectPr defaultSize="0" autoPict="0" r:id="rId7">
            <anchor moveWithCells="1" sizeWithCells="1">
              <from>
                <xdr:col>2</xdr:col>
                <xdr:colOff>19050</xdr:colOff>
                <xdr:row>84</xdr:row>
                <xdr:rowOff>200025</xdr:rowOff>
              </from>
              <to>
                <xdr:col>2</xdr:col>
                <xdr:colOff>123825</xdr:colOff>
                <xdr:row>84</xdr:row>
                <xdr:rowOff>200025</xdr:rowOff>
              </to>
            </anchor>
          </objectPr>
        </oleObject>
      </mc:Choice>
      <mc:Fallback>
        <oleObject progId="Equation.3" shapeId="1255" r:id="rId40"/>
      </mc:Fallback>
    </mc:AlternateContent>
    <mc:AlternateContent xmlns:mc="http://schemas.openxmlformats.org/markup-compatibility/2006">
      <mc:Choice Requires="x14">
        <oleObject progId="Equation.3" shapeId="1256" r:id="rId41">
          <objectPr defaultSize="0" autoPict="0" r:id="rId5">
            <anchor moveWithCells="1" sizeWithCells="1">
              <from>
                <xdr:col>2</xdr:col>
                <xdr:colOff>19050</xdr:colOff>
                <xdr:row>106</xdr:row>
                <xdr:rowOff>161925</xdr:rowOff>
              </from>
              <to>
                <xdr:col>2</xdr:col>
                <xdr:colOff>123825</xdr:colOff>
                <xdr:row>106</xdr:row>
                <xdr:rowOff>161925</xdr:rowOff>
              </to>
            </anchor>
          </objectPr>
        </oleObject>
      </mc:Choice>
      <mc:Fallback>
        <oleObject progId="Equation.3" shapeId="1256" r:id="rId41"/>
      </mc:Fallback>
    </mc:AlternateContent>
    <mc:AlternateContent xmlns:mc="http://schemas.openxmlformats.org/markup-compatibility/2006">
      <mc:Choice Requires="x14">
        <oleObject progId="Equation.3" shapeId="1257" r:id="rId42">
          <objectPr defaultSize="0" autoPict="0" r:id="rId7">
            <anchor moveWithCells="1" sizeWithCells="1">
              <from>
                <xdr:col>2</xdr:col>
                <xdr:colOff>19050</xdr:colOff>
                <xdr:row>106</xdr:row>
                <xdr:rowOff>161925</xdr:rowOff>
              </from>
              <to>
                <xdr:col>2</xdr:col>
                <xdr:colOff>123825</xdr:colOff>
                <xdr:row>106</xdr:row>
                <xdr:rowOff>161925</xdr:rowOff>
              </to>
            </anchor>
          </objectPr>
        </oleObject>
      </mc:Choice>
      <mc:Fallback>
        <oleObject progId="Equation.3" shapeId="1257" r:id="rId42"/>
      </mc:Fallback>
    </mc:AlternateContent>
    <mc:AlternateContent xmlns:mc="http://schemas.openxmlformats.org/markup-compatibility/2006">
      <mc:Choice Requires="x14">
        <oleObject progId="Equation.3" shapeId="1258" r:id="rId43">
          <objectPr defaultSize="0" autoPict="0" r:id="rId7">
            <anchor moveWithCells="1" sizeWithCells="1">
              <from>
                <xdr:col>2</xdr:col>
                <xdr:colOff>19050</xdr:colOff>
                <xdr:row>106</xdr:row>
                <xdr:rowOff>161925</xdr:rowOff>
              </from>
              <to>
                <xdr:col>2</xdr:col>
                <xdr:colOff>123825</xdr:colOff>
                <xdr:row>106</xdr:row>
                <xdr:rowOff>161925</xdr:rowOff>
              </to>
            </anchor>
          </objectPr>
        </oleObject>
      </mc:Choice>
      <mc:Fallback>
        <oleObject progId="Equation.3" shapeId="1258" r:id="rId43"/>
      </mc:Fallback>
    </mc:AlternateContent>
    <mc:AlternateContent xmlns:mc="http://schemas.openxmlformats.org/markup-compatibility/2006">
      <mc:Choice Requires="x14">
        <oleObject progId="Equation.3" shapeId="1259" r:id="rId44">
          <objectPr defaultSize="0" autoPict="0" r:id="rId5">
            <anchor moveWithCells="1" sizeWithCells="1">
              <from>
                <xdr:col>2</xdr:col>
                <xdr:colOff>19050</xdr:colOff>
                <xdr:row>131</xdr:row>
                <xdr:rowOff>66675</xdr:rowOff>
              </from>
              <to>
                <xdr:col>2</xdr:col>
                <xdr:colOff>123825</xdr:colOff>
                <xdr:row>131</xdr:row>
                <xdr:rowOff>66675</xdr:rowOff>
              </to>
            </anchor>
          </objectPr>
        </oleObject>
      </mc:Choice>
      <mc:Fallback>
        <oleObject progId="Equation.3" shapeId="1259" r:id="rId44"/>
      </mc:Fallback>
    </mc:AlternateContent>
    <mc:AlternateContent xmlns:mc="http://schemas.openxmlformats.org/markup-compatibility/2006">
      <mc:Choice Requires="x14">
        <oleObject progId="Equation.3" shapeId="1260" r:id="rId45">
          <objectPr defaultSize="0" autoPict="0" r:id="rId7">
            <anchor moveWithCells="1" sizeWithCells="1">
              <from>
                <xdr:col>2</xdr:col>
                <xdr:colOff>19050</xdr:colOff>
                <xdr:row>131</xdr:row>
                <xdr:rowOff>66675</xdr:rowOff>
              </from>
              <to>
                <xdr:col>2</xdr:col>
                <xdr:colOff>123825</xdr:colOff>
                <xdr:row>131</xdr:row>
                <xdr:rowOff>66675</xdr:rowOff>
              </to>
            </anchor>
          </objectPr>
        </oleObject>
      </mc:Choice>
      <mc:Fallback>
        <oleObject progId="Equation.3" shapeId="1260" r:id="rId45"/>
      </mc:Fallback>
    </mc:AlternateContent>
    <mc:AlternateContent xmlns:mc="http://schemas.openxmlformats.org/markup-compatibility/2006">
      <mc:Choice Requires="x14">
        <oleObject progId="Equation.3" shapeId="1261" r:id="rId46">
          <objectPr defaultSize="0" autoPict="0" r:id="rId7">
            <anchor moveWithCells="1" sizeWithCells="1">
              <from>
                <xdr:col>2</xdr:col>
                <xdr:colOff>19050</xdr:colOff>
                <xdr:row>131</xdr:row>
                <xdr:rowOff>66675</xdr:rowOff>
              </from>
              <to>
                <xdr:col>2</xdr:col>
                <xdr:colOff>123825</xdr:colOff>
                <xdr:row>131</xdr:row>
                <xdr:rowOff>66675</xdr:rowOff>
              </to>
            </anchor>
          </objectPr>
        </oleObject>
      </mc:Choice>
      <mc:Fallback>
        <oleObject progId="Equation.3" shapeId="1261" r:id="rId46"/>
      </mc:Fallback>
    </mc:AlternateContent>
    <mc:AlternateContent xmlns:mc="http://schemas.openxmlformats.org/markup-compatibility/2006">
      <mc:Choice Requires="x14">
        <oleObject progId="Equation.3" shapeId="1262" r:id="rId47">
          <objectPr defaultSize="0" autoPict="0" r:id="rId5">
            <anchor moveWithCells="1" sizeWithCells="1">
              <from>
                <xdr:col>2</xdr:col>
                <xdr:colOff>19050</xdr:colOff>
                <xdr:row>152</xdr:row>
                <xdr:rowOff>47625</xdr:rowOff>
              </from>
              <to>
                <xdr:col>2</xdr:col>
                <xdr:colOff>123825</xdr:colOff>
                <xdr:row>152</xdr:row>
                <xdr:rowOff>47625</xdr:rowOff>
              </to>
            </anchor>
          </objectPr>
        </oleObject>
      </mc:Choice>
      <mc:Fallback>
        <oleObject progId="Equation.3" shapeId="1262" r:id="rId47"/>
      </mc:Fallback>
    </mc:AlternateContent>
    <mc:AlternateContent xmlns:mc="http://schemas.openxmlformats.org/markup-compatibility/2006">
      <mc:Choice Requires="x14">
        <oleObject progId="Equation.3" shapeId="1263" r:id="rId48">
          <objectPr defaultSize="0" autoPict="0" r:id="rId7">
            <anchor moveWithCells="1" sizeWithCells="1">
              <from>
                <xdr:col>2</xdr:col>
                <xdr:colOff>19050</xdr:colOff>
                <xdr:row>152</xdr:row>
                <xdr:rowOff>47625</xdr:rowOff>
              </from>
              <to>
                <xdr:col>2</xdr:col>
                <xdr:colOff>123825</xdr:colOff>
                <xdr:row>152</xdr:row>
                <xdr:rowOff>47625</xdr:rowOff>
              </to>
            </anchor>
          </objectPr>
        </oleObject>
      </mc:Choice>
      <mc:Fallback>
        <oleObject progId="Equation.3" shapeId="1263" r:id="rId48"/>
      </mc:Fallback>
    </mc:AlternateContent>
    <mc:AlternateContent xmlns:mc="http://schemas.openxmlformats.org/markup-compatibility/2006">
      <mc:Choice Requires="x14">
        <oleObject progId="Equation.3" shapeId="1264" r:id="rId49">
          <objectPr defaultSize="0" autoPict="0" r:id="rId7">
            <anchor moveWithCells="1" sizeWithCells="1">
              <from>
                <xdr:col>2</xdr:col>
                <xdr:colOff>19050</xdr:colOff>
                <xdr:row>152</xdr:row>
                <xdr:rowOff>47625</xdr:rowOff>
              </from>
              <to>
                <xdr:col>2</xdr:col>
                <xdr:colOff>123825</xdr:colOff>
                <xdr:row>152</xdr:row>
                <xdr:rowOff>47625</xdr:rowOff>
              </to>
            </anchor>
          </objectPr>
        </oleObject>
      </mc:Choice>
      <mc:Fallback>
        <oleObject progId="Equation.3" shapeId="1264" r:id="rId49"/>
      </mc:Fallback>
    </mc:AlternateContent>
    <mc:AlternateContent xmlns:mc="http://schemas.openxmlformats.org/markup-compatibility/2006">
      <mc:Choice Requires="x14">
        <oleObject progId="Equation.3" shapeId="1265" r:id="rId50">
          <objectPr defaultSize="0" autoPict="0" r:id="rId5">
            <anchor moveWithCells="1" sizeWithCells="1">
              <from>
                <xdr:col>2</xdr:col>
                <xdr:colOff>19050</xdr:colOff>
                <xdr:row>172</xdr:row>
                <xdr:rowOff>742950</xdr:rowOff>
              </from>
              <to>
                <xdr:col>2</xdr:col>
                <xdr:colOff>123825</xdr:colOff>
                <xdr:row>172</xdr:row>
                <xdr:rowOff>742950</xdr:rowOff>
              </to>
            </anchor>
          </objectPr>
        </oleObject>
      </mc:Choice>
      <mc:Fallback>
        <oleObject progId="Equation.3" shapeId="1265" r:id="rId50"/>
      </mc:Fallback>
    </mc:AlternateContent>
    <mc:AlternateContent xmlns:mc="http://schemas.openxmlformats.org/markup-compatibility/2006">
      <mc:Choice Requires="x14">
        <oleObject progId="Equation.3" shapeId="1266" r:id="rId51">
          <objectPr defaultSize="0" autoPict="0" r:id="rId7">
            <anchor moveWithCells="1" sizeWithCells="1">
              <from>
                <xdr:col>2</xdr:col>
                <xdr:colOff>19050</xdr:colOff>
                <xdr:row>172</xdr:row>
                <xdr:rowOff>742950</xdr:rowOff>
              </from>
              <to>
                <xdr:col>2</xdr:col>
                <xdr:colOff>123825</xdr:colOff>
                <xdr:row>172</xdr:row>
                <xdr:rowOff>742950</xdr:rowOff>
              </to>
            </anchor>
          </objectPr>
        </oleObject>
      </mc:Choice>
      <mc:Fallback>
        <oleObject progId="Equation.3" shapeId="1266" r:id="rId51"/>
      </mc:Fallback>
    </mc:AlternateContent>
    <mc:AlternateContent xmlns:mc="http://schemas.openxmlformats.org/markup-compatibility/2006">
      <mc:Choice Requires="x14">
        <oleObject progId="Equation.3" shapeId="1267" r:id="rId52">
          <objectPr defaultSize="0" autoPict="0" r:id="rId7">
            <anchor moveWithCells="1" sizeWithCells="1">
              <from>
                <xdr:col>2</xdr:col>
                <xdr:colOff>19050</xdr:colOff>
                <xdr:row>172</xdr:row>
                <xdr:rowOff>742950</xdr:rowOff>
              </from>
              <to>
                <xdr:col>2</xdr:col>
                <xdr:colOff>123825</xdr:colOff>
                <xdr:row>172</xdr:row>
                <xdr:rowOff>742950</xdr:rowOff>
              </to>
            </anchor>
          </objectPr>
        </oleObject>
      </mc:Choice>
      <mc:Fallback>
        <oleObject progId="Equation.3" shapeId="1267" r:id="rId52"/>
      </mc:Fallback>
    </mc:AlternateContent>
    <mc:AlternateContent xmlns:mc="http://schemas.openxmlformats.org/markup-compatibility/2006">
      <mc:Choice Requires="x14">
        <oleObject progId="Equation.3" shapeId="1268" r:id="rId53">
          <objectPr defaultSize="0" autoPict="0" r:id="rId5">
            <anchor moveWithCells="1" sizeWithCells="1">
              <from>
                <xdr:col>2</xdr:col>
                <xdr:colOff>19050</xdr:colOff>
                <xdr:row>184</xdr:row>
                <xdr:rowOff>704850</xdr:rowOff>
              </from>
              <to>
                <xdr:col>2</xdr:col>
                <xdr:colOff>123825</xdr:colOff>
                <xdr:row>184</xdr:row>
                <xdr:rowOff>704850</xdr:rowOff>
              </to>
            </anchor>
          </objectPr>
        </oleObject>
      </mc:Choice>
      <mc:Fallback>
        <oleObject progId="Equation.3" shapeId="1268" r:id="rId53"/>
      </mc:Fallback>
    </mc:AlternateContent>
    <mc:AlternateContent xmlns:mc="http://schemas.openxmlformats.org/markup-compatibility/2006">
      <mc:Choice Requires="x14">
        <oleObject progId="Equation.3" shapeId="1269" r:id="rId54">
          <objectPr defaultSize="0" autoPict="0" r:id="rId7">
            <anchor moveWithCells="1" sizeWithCells="1">
              <from>
                <xdr:col>2</xdr:col>
                <xdr:colOff>19050</xdr:colOff>
                <xdr:row>184</xdr:row>
                <xdr:rowOff>704850</xdr:rowOff>
              </from>
              <to>
                <xdr:col>2</xdr:col>
                <xdr:colOff>123825</xdr:colOff>
                <xdr:row>184</xdr:row>
                <xdr:rowOff>704850</xdr:rowOff>
              </to>
            </anchor>
          </objectPr>
        </oleObject>
      </mc:Choice>
      <mc:Fallback>
        <oleObject progId="Equation.3" shapeId="1269" r:id="rId54"/>
      </mc:Fallback>
    </mc:AlternateContent>
    <mc:AlternateContent xmlns:mc="http://schemas.openxmlformats.org/markup-compatibility/2006">
      <mc:Choice Requires="x14">
        <oleObject progId="Equation.3" shapeId="1270" r:id="rId55">
          <objectPr defaultSize="0" autoPict="0" r:id="rId7">
            <anchor moveWithCells="1" sizeWithCells="1">
              <from>
                <xdr:col>2</xdr:col>
                <xdr:colOff>19050</xdr:colOff>
                <xdr:row>184</xdr:row>
                <xdr:rowOff>704850</xdr:rowOff>
              </from>
              <to>
                <xdr:col>2</xdr:col>
                <xdr:colOff>123825</xdr:colOff>
                <xdr:row>184</xdr:row>
                <xdr:rowOff>704850</xdr:rowOff>
              </to>
            </anchor>
          </objectPr>
        </oleObject>
      </mc:Choice>
      <mc:Fallback>
        <oleObject progId="Equation.3" shapeId="1270" r:id="rId55"/>
      </mc:Fallback>
    </mc:AlternateContent>
    <mc:AlternateContent xmlns:mc="http://schemas.openxmlformats.org/markup-compatibility/2006">
      <mc:Choice Requires="x14">
        <oleObject progId="Equation.3" shapeId="1271" r:id="rId56">
          <objectPr defaultSize="0" autoPict="0" r:id="rId5">
            <anchor moveWithCells="1" sizeWithCells="1">
              <from>
                <xdr:col>2</xdr:col>
                <xdr:colOff>19050</xdr:colOff>
                <xdr:row>203</xdr:row>
                <xdr:rowOff>657225</xdr:rowOff>
              </from>
              <to>
                <xdr:col>2</xdr:col>
                <xdr:colOff>123825</xdr:colOff>
                <xdr:row>203</xdr:row>
                <xdr:rowOff>657225</xdr:rowOff>
              </to>
            </anchor>
          </objectPr>
        </oleObject>
      </mc:Choice>
      <mc:Fallback>
        <oleObject progId="Equation.3" shapeId="1271" r:id="rId56"/>
      </mc:Fallback>
    </mc:AlternateContent>
    <mc:AlternateContent xmlns:mc="http://schemas.openxmlformats.org/markup-compatibility/2006">
      <mc:Choice Requires="x14">
        <oleObject progId="Equation.3" shapeId="1272" r:id="rId57">
          <objectPr defaultSize="0" autoPict="0" r:id="rId7">
            <anchor moveWithCells="1" sizeWithCells="1">
              <from>
                <xdr:col>2</xdr:col>
                <xdr:colOff>19050</xdr:colOff>
                <xdr:row>203</xdr:row>
                <xdr:rowOff>657225</xdr:rowOff>
              </from>
              <to>
                <xdr:col>2</xdr:col>
                <xdr:colOff>123825</xdr:colOff>
                <xdr:row>203</xdr:row>
                <xdr:rowOff>657225</xdr:rowOff>
              </to>
            </anchor>
          </objectPr>
        </oleObject>
      </mc:Choice>
      <mc:Fallback>
        <oleObject progId="Equation.3" shapeId="1272" r:id="rId57"/>
      </mc:Fallback>
    </mc:AlternateContent>
    <mc:AlternateContent xmlns:mc="http://schemas.openxmlformats.org/markup-compatibility/2006">
      <mc:Choice Requires="x14">
        <oleObject progId="Equation.3" shapeId="1273" r:id="rId58">
          <objectPr defaultSize="0" autoPict="0" r:id="rId7">
            <anchor moveWithCells="1" sizeWithCells="1">
              <from>
                <xdr:col>2</xdr:col>
                <xdr:colOff>19050</xdr:colOff>
                <xdr:row>203</xdr:row>
                <xdr:rowOff>657225</xdr:rowOff>
              </from>
              <to>
                <xdr:col>2</xdr:col>
                <xdr:colOff>123825</xdr:colOff>
                <xdr:row>203</xdr:row>
                <xdr:rowOff>657225</xdr:rowOff>
              </to>
            </anchor>
          </objectPr>
        </oleObject>
      </mc:Choice>
      <mc:Fallback>
        <oleObject progId="Equation.3" shapeId="1273" r:id="rId58"/>
      </mc:Fallback>
    </mc:AlternateContent>
    <mc:AlternateContent xmlns:mc="http://schemas.openxmlformats.org/markup-compatibility/2006">
      <mc:Choice Requires="x14">
        <oleObject progId="Equation.3" shapeId="1274" r:id="rId59">
          <objectPr defaultSize="0" autoPict="0" r:id="rId5">
            <anchor moveWithCells="1" sizeWithCells="1">
              <from>
                <xdr:col>2</xdr:col>
                <xdr:colOff>19050</xdr:colOff>
                <xdr:row>221</xdr:row>
                <xdr:rowOff>581025</xdr:rowOff>
              </from>
              <to>
                <xdr:col>2</xdr:col>
                <xdr:colOff>123825</xdr:colOff>
                <xdr:row>221</xdr:row>
                <xdr:rowOff>581025</xdr:rowOff>
              </to>
            </anchor>
          </objectPr>
        </oleObject>
      </mc:Choice>
      <mc:Fallback>
        <oleObject progId="Equation.3" shapeId="1274" r:id="rId59"/>
      </mc:Fallback>
    </mc:AlternateContent>
    <mc:AlternateContent xmlns:mc="http://schemas.openxmlformats.org/markup-compatibility/2006">
      <mc:Choice Requires="x14">
        <oleObject progId="Equation.3" shapeId="1275" r:id="rId60">
          <objectPr defaultSize="0" autoPict="0" r:id="rId7">
            <anchor moveWithCells="1" sizeWithCells="1">
              <from>
                <xdr:col>2</xdr:col>
                <xdr:colOff>19050</xdr:colOff>
                <xdr:row>221</xdr:row>
                <xdr:rowOff>581025</xdr:rowOff>
              </from>
              <to>
                <xdr:col>2</xdr:col>
                <xdr:colOff>123825</xdr:colOff>
                <xdr:row>221</xdr:row>
                <xdr:rowOff>581025</xdr:rowOff>
              </to>
            </anchor>
          </objectPr>
        </oleObject>
      </mc:Choice>
      <mc:Fallback>
        <oleObject progId="Equation.3" shapeId="1275" r:id="rId60"/>
      </mc:Fallback>
    </mc:AlternateContent>
    <mc:AlternateContent xmlns:mc="http://schemas.openxmlformats.org/markup-compatibility/2006">
      <mc:Choice Requires="x14">
        <oleObject progId="Equation.3" shapeId="1276" r:id="rId61">
          <objectPr defaultSize="0" autoPict="0" r:id="rId7">
            <anchor moveWithCells="1" sizeWithCells="1">
              <from>
                <xdr:col>2</xdr:col>
                <xdr:colOff>19050</xdr:colOff>
                <xdr:row>221</xdr:row>
                <xdr:rowOff>581025</xdr:rowOff>
              </from>
              <to>
                <xdr:col>2</xdr:col>
                <xdr:colOff>123825</xdr:colOff>
                <xdr:row>221</xdr:row>
                <xdr:rowOff>581025</xdr:rowOff>
              </to>
            </anchor>
          </objectPr>
        </oleObject>
      </mc:Choice>
      <mc:Fallback>
        <oleObject progId="Equation.3" shapeId="1276" r:id="rId61"/>
      </mc:Fallback>
    </mc:AlternateContent>
    <mc:AlternateContent xmlns:mc="http://schemas.openxmlformats.org/markup-compatibility/2006">
      <mc:Choice Requires="x14">
        <oleObject progId="Equation.3" shapeId="1277" r:id="rId62">
          <objectPr defaultSize="0" autoPict="0" r:id="rId5">
            <anchor moveWithCells="1" sizeWithCells="1">
              <from>
                <xdr:col>2</xdr:col>
                <xdr:colOff>19050</xdr:colOff>
                <xdr:row>241</xdr:row>
                <xdr:rowOff>552450</xdr:rowOff>
              </from>
              <to>
                <xdr:col>2</xdr:col>
                <xdr:colOff>123825</xdr:colOff>
                <xdr:row>241</xdr:row>
                <xdr:rowOff>552450</xdr:rowOff>
              </to>
            </anchor>
          </objectPr>
        </oleObject>
      </mc:Choice>
      <mc:Fallback>
        <oleObject progId="Equation.3" shapeId="1277" r:id="rId62"/>
      </mc:Fallback>
    </mc:AlternateContent>
    <mc:AlternateContent xmlns:mc="http://schemas.openxmlformats.org/markup-compatibility/2006">
      <mc:Choice Requires="x14">
        <oleObject progId="Equation.3" shapeId="1278" r:id="rId63">
          <objectPr defaultSize="0" autoPict="0" r:id="rId7">
            <anchor moveWithCells="1" sizeWithCells="1">
              <from>
                <xdr:col>2</xdr:col>
                <xdr:colOff>19050</xdr:colOff>
                <xdr:row>241</xdr:row>
                <xdr:rowOff>552450</xdr:rowOff>
              </from>
              <to>
                <xdr:col>2</xdr:col>
                <xdr:colOff>123825</xdr:colOff>
                <xdr:row>241</xdr:row>
                <xdr:rowOff>552450</xdr:rowOff>
              </to>
            </anchor>
          </objectPr>
        </oleObject>
      </mc:Choice>
      <mc:Fallback>
        <oleObject progId="Equation.3" shapeId="1278" r:id="rId63"/>
      </mc:Fallback>
    </mc:AlternateContent>
    <mc:AlternateContent xmlns:mc="http://schemas.openxmlformats.org/markup-compatibility/2006">
      <mc:Choice Requires="x14">
        <oleObject progId="Equation.3" shapeId="1279" r:id="rId64">
          <objectPr defaultSize="0" autoPict="0" r:id="rId7">
            <anchor moveWithCells="1" sizeWithCells="1">
              <from>
                <xdr:col>2</xdr:col>
                <xdr:colOff>19050</xdr:colOff>
                <xdr:row>241</xdr:row>
                <xdr:rowOff>552450</xdr:rowOff>
              </from>
              <to>
                <xdr:col>2</xdr:col>
                <xdr:colOff>123825</xdr:colOff>
                <xdr:row>241</xdr:row>
                <xdr:rowOff>552450</xdr:rowOff>
              </to>
            </anchor>
          </objectPr>
        </oleObject>
      </mc:Choice>
      <mc:Fallback>
        <oleObject progId="Equation.3" shapeId="1279" r:id="rId64"/>
      </mc:Fallback>
    </mc:AlternateContent>
    <mc:AlternateContent xmlns:mc="http://schemas.openxmlformats.org/markup-compatibility/2006">
      <mc:Choice Requires="x14">
        <oleObject progId="Equation.3" shapeId="1280" r:id="rId65">
          <objectPr defaultSize="0" autoPict="0" r:id="rId5">
            <anchor moveWithCells="1" sizeWithCells="1">
              <from>
                <xdr:col>2</xdr:col>
                <xdr:colOff>19050</xdr:colOff>
                <xdr:row>263</xdr:row>
                <xdr:rowOff>123825</xdr:rowOff>
              </from>
              <to>
                <xdr:col>2</xdr:col>
                <xdr:colOff>123825</xdr:colOff>
                <xdr:row>263</xdr:row>
                <xdr:rowOff>123825</xdr:rowOff>
              </to>
            </anchor>
          </objectPr>
        </oleObject>
      </mc:Choice>
      <mc:Fallback>
        <oleObject progId="Equation.3" shapeId="1280" r:id="rId65"/>
      </mc:Fallback>
    </mc:AlternateContent>
    <mc:AlternateContent xmlns:mc="http://schemas.openxmlformats.org/markup-compatibility/2006">
      <mc:Choice Requires="x14">
        <oleObject progId="Equation.3" shapeId="1281" r:id="rId66">
          <objectPr defaultSize="0" autoPict="0" r:id="rId7">
            <anchor moveWithCells="1" sizeWithCells="1">
              <from>
                <xdr:col>2</xdr:col>
                <xdr:colOff>19050</xdr:colOff>
                <xdr:row>263</xdr:row>
                <xdr:rowOff>123825</xdr:rowOff>
              </from>
              <to>
                <xdr:col>2</xdr:col>
                <xdr:colOff>123825</xdr:colOff>
                <xdr:row>263</xdr:row>
                <xdr:rowOff>123825</xdr:rowOff>
              </to>
            </anchor>
          </objectPr>
        </oleObject>
      </mc:Choice>
      <mc:Fallback>
        <oleObject progId="Equation.3" shapeId="1281" r:id="rId66"/>
      </mc:Fallback>
    </mc:AlternateContent>
    <mc:AlternateContent xmlns:mc="http://schemas.openxmlformats.org/markup-compatibility/2006">
      <mc:Choice Requires="x14">
        <oleObject progId="Equation.3" shapeId="1282" r:id="rId67">
          <objectPr defaultSize="0" autoPict="0" r:id="rId7">
            <anchor moveWithCells="1" sizeWithCells="1">
              <from>
                <xdr:col>2</xdr:col>
                <xdr:colOff>19050</xdr:colOff>
                <xdr:row>263</xdr:row>
                <xdr:rowOff>123825</xdr:rowOff>
              </from>
              <to>
                <xdr:col>2</xdr:col>
                <xdr:colOff>123825</xdr:colOff>
                <xdr:row>263</xdr:row>
                <xdr:rowOff>123825</xdr:rowOff>
              </to>
            </anchor>
          </objectPr>
        </oleObject>
      </mc:Choice>
      <mc:Fallback>
        <oleObject progId="Equation.3" shapeId="1282" r:id="rId67"/>
      </mc:Fallback>
    </mc:AlternateContent>
    <mc:AlternateContent xmlns:mc="http://schemas.openxmlformats.org/markup-compatibility/2006">
      <mc:Choice Requires="x14">
        <oleObject progId="Equation.3" shapeId="1283" r:id="rId68">
          <objectPr defaultSize="0" autoPict="0" r:id="rId7">
            <anchor moveWithCells="1" sizeWithCells="1">
              <from>
                <xdr:col>2</xdr:col>
                <xdr:colOff>19050</xdr:colOff>
                <xdr:row>328</xdr:row>
                <xdr:rowOff>247650</xdr:rowOff>
              </from>
              <to>
                <xdr:col>2</xdr:col>
                <xdr:colOff>123825</xdr:colOff>
                <xdr:row>328</xdr:row>
                <xdr:rowOff>247650</xdr:rowOff>
              </to>
            </anchor>
          </objectPr>
        </oleObject>
      </mc:Choice>
      <mc:Fallback>
        <oleObject progId="Equation.3" shapeId="1283" r:id="rId68"/>
      </mc:Fallback>
    </mc:AlternateContent>
    <mc:AlternateContent xmlns:mc="http://schemas.openxmlformats.org/markup-compatibility/2006">
      <mc:Choice Requires="x14">
        <oleObject progId="Equation.3" shapeId="1284" r:id="rId69">
          <objectPr defaultSize="0" autoPict="0" r:id="rId7">
            <anchor moveWithCells="1" sizeWithCells="1">
              <from>
                <xdr:col>2</xdr:col>
                <xdr:colOff>19050</xdr:colOff>
                <xdr:row>328</xdr:row>
                <xdr:rowOff>247650</xdr:rowOff>
              </from>
              <to>
                <xdr:col>2</xdr:col>
                <xdr:colOff>123825</xdr:colOff>
                <xdr:row>328</xdr:row>
                <xdr:rowOff>247650</xdr:rowOff>
              </to>
            </anchor>
          </objectPr>
        </oleObject>
      </mc:Choice>
      <mc:Fallback>
        <oleObject progId="Equation.3" shapeId="1284" r:id="rId69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Загальні заходи</vt:lpstr>
      <vt:lpstr>'Загальні заходи'!Заголовки_для_печати</vt:lpstr>
      <vt:lpstr>'Загальні заходи'!Область_печати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2018-05-16T15:02:52Z</cp:lastPrinted>
  <dcterms:created xsi:type="dcterms:W3CDTF">1996-10-08T23:32:33Z</dcterms:created>
  <dcterms:modified xsi:type="dcterms:W3CDTF">2018-05-22T13:26:26Z</dcterms:modified>
</cp:coreProperties>
</file>