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/>
  </bookViews>
  <sheets>
    <sheet name="Загальні заходи" sheetId="2" r:id="rId1"/>
    <sheet name="Лист1" sheetId="3" r:id="rId2"/>
  </sheets>
  <definedNames>
    <definedName name="_xlnm.Print_Titles" localSheetId="0">'Загальні заходи'!$8:$8</definedName>
    <definedName name="_xlnm.Print_Area" localSheetId="0">'Загальні заходи'!$A$1:$M$520</definedName>
  </definedNames>
  <calcPr calcId="162913" fullCalcOnLoad="1"/>
</workbook>
</file>

<file path=xl/calcChain.xml><?xml version="1.0" encoding="utf-8"?>
<calcChain xmlns="http://schemas.openxmlformats.org/spreadsheetml/2006/main">
  <c r="G46" i="2" l="1"/>
  <c r="G515" i="2" s="1"/>
  <c r="G257" i="2"/>
  <c r="G284" i="2"/>
  <c r="G365" i="2"/>
  <c r="G396" i="2"/>
  <c r="G408" i="2"/>
  <c r="G514" i="2"/>
  <c r="H46" i="2"/>
  <c r="H515" i="2" s="1"/>
  <c r="H257" i="2"/>
  <c r="H284" i="2"/>
  <c r="H365" i="2"/>
  <c r="H408" i="2"/>
  <c r="H436" i="2"/>
  <c r="H514" i="2"/>
  <c r="K396" i="2"/>
  <c r="K348" i="2"/>
  <c r="K28" i="2"/>
  <c r="K515" i="2" s="1"/>
  <c r="K107" i="2"/>
  <c r="K174" i="2"/>
  <c r="K237" i="2"/>
  <c r="K374" i="2"/>
  <c r="K504" i="2"/>
  <c r="K46" i="2"/>
  <c r="K86" i="2"/>
  <c r="K151" i="2"/>
  <c r="K200" i="2"/>
  <c r="K219" i="2"/>
  <c r="K257" i="2"/>
  <c r="K278" i="2"/>
  <c r="K284" i="2"/>
  <c r="K294" i="2"/>
  <c r="K315" i="2"/>
  <c r="K323" i="2"/>
  <c r="K338" i="2"/>
  <c r="K344" i="2"/>
  <c r="K365" i="2"/>
  <c r="K408" i="2"/>
  <c r="K436" i="2"/>
  <c r="K514" i="2"/>
  <c r="L294" i="2"/>
  <c r="L28" i="2"/>
  <c r="L107" i="2"/>
  <c r="L219" i="2"/>
  <c r="L174" i="2"/>
  <c r="L46" i="2"/>
  <c r="L237" i="2"/>
  <c r="L323" i="2"/>
  <c r="L344" i="2"/>
  <c r="L408" i="2"/>
  <c r="L436" i="2"/>
  <c r="L504" i="2"/>
  <c r="L86" i="2"/>
  <c r="L515" i="2" s="1"/>
  <c r="L151" i="2"/>
  <c r="L200" i="2"/>
  <c r="L257" i="2"/>
  <c r="L278" i="2"/>
  <c r="L284" i="2"/>
  <c r="L315" i="2"/>
  <c r="L338" i="2"/>
  <c r="L348" i="2"/>
  <c r="L365" i="2"/>
  <c r="L374" i="2"/>
  <c r="L396" i="2"/>
  <c r="L514" i="2"/>
  <c r="F284" i="2"/>
  <c r="F515" i="2" s="1"/>
  <c r="M504" i="2"/>
  <c r="M501" i="2"/>
  <c r="M500" i="2"/>
  <c r="M495" i="2"/>
  <c r="M492" i="2"/>
  <c r="M489" i="2"/>
  <c r="M488" i="2"/>
  <c r="M482" i="2"/>
  <c r="M474" i="2"/>
  <c r="M472" i="2"/>
  <c r="M470" i="2"/>
  <c r="M466" i="2"/>
  <c r="M463" i="2"/>
  <c r="M448" i="2"/>
  <c r="M446" i="2"/>
  <c r="M444" i="2"/>
  <c r="M441" i="2"/>
  <c r="E408" i="2"/>
  <c r="D436" i="2"/>
  <c r="D408" i="2"/>
  <c r="D365" i="2"/>
  <c r="D344" i="2"/>
  <c r="D315" i="2"/>
  <c r="D284" i="2"/>
  <c r="D278" i="2"/>
  <c r="D257" i="2"/>
  <c r="D219" i="2"/>
  <c r="D200" i="2"/>
  <c r="D174" i="2"/>
  <c r="D107" i="2"/>
  <c r="D86" i="2"/>
  <c r="D64" i="2"/>
  <c r="D46" i="2"/>
  <c r="D28" i="2"/>
</calcChain>
</file>

<file path=xl/sharedStrings.xml><?xml version="1.0" encoding="utf-8"?>
<sst xmlns="http://schemas.openxmlformats.org/spreadsheetml/2006/main" count="1303" uniqueCount="630">
  <si>
    <t>Зміст заходів</t>
  </si>
  <si>
    <t>державний бюджет</t>
  </si>
  <si>
    <t>№</t>
  </si>
  <si>
    <t>Термін виконання</t>
  </si>
  <si>
    <t>Джерела фінансування,   в тис.грн.</t>
  </si>
  <si>
    <t>Виконавець</t>
  </si>
  <si>
    <t>з/п</t>
  </si>
  <si>
    <t>міський  бюджет</t>
  </si>
  <si>
    <t>власні кошти</t>
  </si>
  <si>
    <t>Ремонт внутрішньобудинкових мереж холодного водопостачання</t>
  </si>
  <si>
    <t>Ремонт внутрішньобудинкових мереж каналізації</t>
  </si>
  <si>
    <t>Ремонт покрівель</t>
  </si>
  <si>
    <t>Ремонт  та заміна опалювальних печей</t>
  </si>
  <si>
    <t>4 буд.</t>
  </si>
  <si>
    <t>-</t>
  </si>
  <si>
    <t>Ремонт оголовків димовентканалів</t>
  </si>
  <si>
    <t>Ремонт електрощитових</t>
  </si>
  <si>
    <t xml:space="preserve">Утеплення підвальних приміщень </t>
  </si>
  <si>
    <t xml:space="preserve">Ремонт сходових клітин </t>
  </si>
  <si>
    <t>3 буд</t>
  </si>
  <si>
    <t>Утеплення інженерних мереж</t>
  </si>
  <si>
    <t>Ремонт під'їздів, в т.ч. вхідних дверей та вікон</t>
  </si>
  <si>
    <t xml:space="preserve">Підготовка шанцевих інструментів (лопат, ломів, льодорубів, шестів для збирання снігу, розчистки тротуарів від льоду та збивання бурульок) </t>
  </si>
  <si>
    <t>Заготівля посипочного матеріалу</t>
  </si>
  <si>
    <t xml:space="preserve">з  підготовки господарства комунальної власності м. Чернівців </t>
  </si>
  <si>
    <t>КЖРЕП № 4</t>
  </si>
  <si>
    <t>Разом по КЖРЕП № 4:</t>
  </si>
  <si>
    <t>КЖРЕП № 5</t>
  </si>
  <si>
    <t>КЖРЕП № 6</t>
  </si>
  <si>
    <t>Разом по КЖРЕП № 6:</t>
  </si>
  <si>
    <t>КЖРЕП № 9</t>
  </si>
  <si>
    <t>Разом по КЖРЕП № 11:</t>
  </si>
  <si>
    <t>Разом по КЖРЕП № 9:</t>
  </si>
  <si>
    <t>КЖРЕП № 14</t>
  </si>
  <si>
    <t>Разом по КЖРЕП № 14:</t>
  </si>
  <si>
    <t>КЖРЕП № 17</t>
  </si>
  <si>
    <t>Разом по КЖРЕП № 17:</t>
  </si>
  <si>
    <t>ПП "Житлосервіс"</t>
  </si>
  <si>
    <t>Разом по ПП "Житлосервіс":</t>
  </si>
  <si>
    <t>ПП "Ремжитлосервіс"</t>
  </si>
  <si>
    <t>Разом по ПП "Ремжитлосервіс":</t>
  </si>
  <si>
    <t>ПП "Регіон-Центр"</t>
  </si>
  <si>
    <t>Разом по ПП "Регіон-Центр":</t>
  </si>
  <si>
    <t>ПП "Санітарія"</t>
  </si>
  <si>
    <t>Разом по ПП "Санітарія":</t>
  </si>
  <si>
    <t>ПП "Садгора-Сервіс"</t>
  </si>
  <si>
    <t>ТзОВ "ТД Укрвторресурс"</t>
  </si>
  <si>
    <t>Разом по ТзОВ "ТД Укрвторресурс":</t>
  </si>
  <si>
    <t>КП  "Чернівціміськліфт"</t>
  </si>
  <si>
    <t>МКП  "Чернівціспецкомунтранс"</t>
  </si>
  <si>
    <t>Ремонт спецавтотранспорту</t>
  </si>
  <si>
    <t>Ремонт рухомого складу задіяного на сміттєзвалищі</t>
  </si>
  <si>
    <t>3 од.</t>
  </si>
  <si>
    <t xml:space="preserve">Ремонт та обслуговування котлів опалювання </t>
  </si>
  <si>
    <t>2 шт.</t>
  </si>
  <si>
    <t xml:space="preserve"> </t>
  </si>
  <si>
    <t xml:space="preserve">Заготовка посипочного матеріалу </t>
  </si>
  <si>
    <t>Придбання шин для автотранспорту</t>
  </si>
  <si>
    <t>20 шт.</t>
  </si>
  <si>
    <t>Чернівецьке міське комунальне підрядне шляхово-експлуатаційне підприємство</t>
  </si>
  <si>
    <t>Створення запасу протибуксівних матеріалів:</t>
  </si>
  <si>
    <t>3000 м3</t>
  </si>
  <si>
    <t xml:space="preserve">   солі</t>
  </si>
  <si>
    <t xml:space="preserve">   бензину</t>
  </si>
  <si>
    <t>5 тн.</t>
  </si>
  <si>
    <t xml:space="preserve">   дизельного палива</t>
  </si>
  <si>
    <t xml:space="preserve">   масел</t>
  </si>
  <si>
    <t>1,5 тн.</t>
  </si>
  <si>
    <t>Ремонт спецавтодорожної техніки, в т.ч.:</t>
  </si>
  <si>
    <t>снігоприбиральних  машин ПМ-130</t>
  </si>
  <si>
    <t>7 од.</t>
  </si>
  <si>
    <t>піскорозкидачів МДК, ПР, IVEKO</t>
  </si>
  <si>
    <t>екскаваторів</t>
  </si>
  <si>
    <t>1 од.</t>
  </si>
  <si>
    <t>навантажувачів "Амкадор"</t>
  </si>
  <si>
    <t>навантажувачів  Т-156</t>
  </si>
  <si>
    <t>снігонавантажувачів</t>
  </si>
  <si>
    <t>автогрейдерів</t>
  </si>
  <si>
    <t>4 од.</t>
  </si>
  <si>
    <t>тракторів з відвалом  Т-150</t>
  </si>
  <si>
    <t>2 од.</t>
  </si>
  <si>
    <t>тракторів МТЗ-80 /щітка, відвал/</t>
  </si>
  <si>
    <t xml:space="preserve">Ремонт побутових приміщень </t>
  </si>
  <si>
    <t>КП "Чернівецьке тролейбусне управління"</t>
  </si>
  <si>
    <t>Середній ремонт тролейбусів</t>
  </si>
  <si>
    <t>Поточний ремонт контактно-кабельної мережі</t>
  </si>
  <si>
    <t>МКП "Міськсвітло"</t>
  </si>
  <si>
    <t>Поточний ремонт пультів включення з/о И-710</t>
  </si>
  <si>
    <t>Ревізія готовності приладів контролю за витратами електроенергії (повірка)</t>
  </si>
  <si>
    <t>Ремонт та підготовка автомобільного транспорту</t>
  </si>
  <si>
    <t>МКП "АДС-80"</t>
  </si>
  <si>
    <t>Управління культури міської ради</t>
  </si>
  <si>
    <t xml:space="preserve">Поточний ремонт та підготовка системи опалення, електрозабезпечення, водопостачання та каналізації </t>
  </si>
  <si>
    <t>Системи всіх лікувальних закладів</t>
  </si>
  <si>
    <t xml:space="preserve">Підготовка котелень та топочних до опалювального сезону. Сервісне обслуговування котлів, перевірка, частковий ремонт, заміна, наладка автоматики котлів та газових систем </t>
  </si>
  <si>
    <t>Проведення ремонту дахів, заміна жолобів та водостічних труб</t>
  </si>
  <si>
    <t>Частково</t>
  </si>
  <si>
    <t>Проведення поточних та капітальних ремонтів приміщень лікувально-профілактичних закладів</t>
  </si>
  <si>
    <t>Перевірка та підго-</t>
  </si>
  <si>
    <t>8 шт</t>
  </si>
  <si>
    <t xml:space="preserve">товка резервних </t>
  </si>
  <si>
    <t>джерел електропо-стачання,створення необхідного запасу пального в:</t>
  </si>
  <si>
    <t>- пологових будинках №1,2</t>
  </si>
  <si>
    <t>-міській дитячій лікарні;</t>
  </si>
  <si>
    <t>Метрологічна повірка приладів обліку споживання енергоносіїв</t>
  </si>
  <si>
    <t>Управління по фізичній культурі та спорту міської ради</t>
  </si>
  <si>
    <t>Управління освіти міської ради</t>
  </si>
  <si>
    <t>Вирубка аварійних дерев по місту</t>
  </si>
  <si>
    <t>Забезпечення наявності дров (для опалення побутових приміщень  і прохідних) по вул.Комунальників, 6</t>
  </si>
  <si>
    <t>100 скл.м</t>
  </si>
  <si>
    <t>Підготовка до роботи газових котлів. Очистка димоходів, перевірка їх справності.</t>
  </si>
  <si>
    <t>30 шт.</t>
  </si>
  <si>
    <t>1000 л</t>
  </si>
  <si>
    <t>8 т</t>
  </si>
  <si>
    <t>КП "Чернівціводоканал"</t>
  </si>
  <si>
    <t>25 шт.</t>
  </si>
  <si>
    <t>МКП "Чернівцітеплокомуненерго"</t>
  </si>
  <si>
    <t>Ремонт теплової ізоляції надземних трубопроводів та транзитних тепломереж</t>
  </si>
  <si>
    <t>Повірка лічильників та приладів КВПтаА</t>
  </si>
  <si>
    <t>Проведення діагностики, внутрішнього огляду та гідравлічних випробувань котлів спеціалізованою організацією</t>
  </si>
  <si>
    <t>Витрати з техогляду та техобслуговування автотракторних засобів</t>
  </si>
  <si>
    <t>Придбання запчастин для автотракторних засобів</t>
  </si>
  <si>
    <t>Проведення поточного ремонту обладнання котелень та теплових пунктів</t>
  </si>
  <si>
    <t>Заміна запірної арматури</t>
  </si>
  <si>
    <t>КП "Міжнародний аеропорт "Чернівці"</t>
  </si>
  <si>
    <t>Технічне обслуговування газових котлів та автоматики безпеки</t>
  </si>
  <si>
    <t>Всього:</t>
  </si>
  <si>
    <t>1 шт</t>
  </si>
  <si>
    <t xml:space="preserve">згідно з  кошторисом </t>
  </si>
  <si>
    <t>згідно з кошторисом</t>
  </si>
  <si>
    <t>Підготовка  транспортних засобів до роботи в зимових умовах</t>
  </si>
  <si>
    <t>Автомобілі</t>
  </si>
  <si>
    <t xml:space="preserve"> міських лікарнях № 1,2,3,4</t>
  </si>
  <si>
    <t>2 шт</t>
  </si>
  <si>
    <t>1 шт.</t>
  </si>
  <si>
    <t>11000 пм</t>
  </si>
  <si>
    <t>Промивання та прочищення приймальних камер КНС, колодязів, колекторів та каналізаційних мереж</t>
  </si>
  <si>
    <t>Заміна та капітальний ремонт  пожежних гідрантів на водопровідних мережах</t>
  </si>
  <si>
    <t>Попередня               вартість,             тис.грн.</t>
  </si>
  <si>
    <t>Обсяги виконання                     на  рік</t>
  </si>
  <si>
    <t>Підводно-технічні роботи н/ст. I-го підйому "Митків" водогону "Дністер-Чернівці"</t>
  </si>
  <si>
    <t>3 шт.</t>
  </si>
  <si>
    <t>33 од.</t>
  </si>
  <si>
    <t>12 од.</t>
  </si>
  <si>
    <t>навантажувачів ЕО-2426</t>
  </si>
  <si>
    <t xml:space="preserve">   піску </t>
  </si>
  <si>
    <t>Ремонт теплових мереж після гідровипробування</t>
  </si>
  <si>
    <t>31 буд.</t>
  </si>
  <si>
    <t>27 буд.</t>
  </si>
  <si>
    <t>30 м.куб</t>
  </si>
  <si>
    <t>55 шт.</t>
  </si>
  <si>
    <t>48 буд</t>
  </si>
  <si>
    <t>59 шт.</t>
  </si>
  <si>
    <t>5 буд</t>
  </si>
  <si>
    <t>42 буд</t>
  </si>
  <si>
    <t>42 шт.</t>
  </si>
  <si>
    <t>6 буд.</t>
  </si>
  <si>
    <t>15 огол..</t>
  </si>
  <si>
    <t>1 буд.</t>
  </si>
  <si>
    <t>7 буд.</t>
  </si>
  <si>
    <t>32 м.п</t>
  </si>
  <si>
    <t>10 буд.</t>
  </si>
  <si>
    <t>10 шт.</t>
  </si>
  <si>
    <t>6 буд</t>
  </si>
  <si>
    <t>40 м.куб</t>
  </si>
  <si>
    <t>Заміна фізично зношених та монтаж світильників</t>
  </si>
  <si>
    <t>5 буд.</t>
  </si>
  <si>
    <t>Ремонт внутрішньобудинкових електромереж</t>
  </si>
  <si>
    <t>6 шт.</t>
  </si>
  <si>
    <t>10 буд</t>
  </si>
  <si>
    <t>25 буд</t>
  </si>
  <si>
    <t>6 огол..</t>
  </si>
  <si>
    <t>3 під.</t>
  </si>
  <si>
    <t>15 буд</t>
  </si>
  <si>
    <t>80 м.п</t>
  </si>
  <si>
    <t>2 буд.</t>
  </si>
  <si>
    <t>Ремонт  внутрішньобудинкових мереж централізованого опалення</t>
  </si>
  <si>
    <t>4 буд</t>
  </si>
  <si>
    <t>12 шт.</t>
  </si>
  <si>
    <t>3 буд.</t>
  </si>
  <si>
    <t>50 м.п</t>
  </si>
  <si>
    <t>Ремонт внутрішньобудинкових мереж централізованого опалення</t>
  </si>
  <si>
    <t>12 буд.</t>
  </si>
  <si>
    <t xml:space="preserve"> 44 м.п</t>
  </si>
  <si>
    <t>8 буд.</t>
  </si>
  <si>
    <t>8 буд</t>
  </si>
  <si>
    <t>10 м.куб</t>
  </si>
  <si>
    <t>Ремонт  елеваторних вузлів та підготовка системи до прийому теплоносія</t>
  </si>
  <si>
    <t>14 шт.</t>
  </si>
  <si>
    <t>25 м.куб</t>
  </si>
  <si>
    <r>
      <t>Разом по КЖРЕП № 5</t>
    </r>
    <r>
      <rPr>
        <b/>
        <sz val="11"/>
        <rFont val="Times New Roman"/>
        <family val="1"/>
        <charset val="204"/>
      </rPr>
      <t>:</t>
    </r>
  </si>
  <si>
    <t>45 м.куб</t>
  </si>
  <si>
    <t>5 шт.</t>
  </si>
  <si>
    <t>12 буд</t>
  </si>
  <si>
    <t>17 буд.</t>
  </si>
  <si>
    <t>72 шт.</t>
  </si>
  <si>
    <r>
      <t>Р</t>
    </r>
    <r>
      <rPr>
        <b/>
        <sz val="12"/>
        <rFont val="Times New Roman"/>
        <family val="1"/>
        <charset val="204"/>
      </rPr>
      <t>азом по КП "Чернівціміськліфт":</t>
    </r>
  </si>
  <si>
    <t>Разом по МКП "Чернівціспецкомунтранс":</t>
  </si>
  <si>
    <t xml:space="preserve">Разом по МКП "МіськШЕП": </t>
  </si>
  <si>
    <t xml:space="preserve">Разом по КП "Чернівецьке тролейбусне управління": </t>
  </si>
  <si>
    <t xml:space="preserve">Разом по МКП "Міськсвітло": </t>
  </si>
  <si>
    <t xml:space="preserve">Разом по МКП "АДС-080": </t>
  </si>
  <si>
    <t>Разом по управлінню культури:</t>
  </si>
  <si>
    <t>500 шт</t>
  </si>
  <si>
    <t>Разом по управлінню освіти:</t>
  </si>
  <si>
    <t>Забезпечення робітників матеріалами, спецодягом, спецвзуттям, засобами індивідуального захисту</t>
  </si>
  <si>
    <t>Придбання зимового дизельного пального для роботи автокрана та тракторів при низьких температурах.</t>
  </si>
  <si>
    <t>Підготовка автотранспорту та боксів.</t>
  </si>
  <si>
    <t>Ремонт адміністративних та побутових приміщень</t>
  </si>
  <si>
    <t>Разом по КП "Чернівціводоканал":</t>
  </si>
  <si>
    <t>Разом по МКП  "Чернівцітеплокомуненерго"</t>
  </si>
  <si>
    <t>Капітальний ремонт аварійних водопровідних мереж на поліетиленові, полівінілхлоридні труби</t>
  </si>
  <si>
    <t>2  огол..</t>
  </si>
  <si>
    <t>14 буд.</t>
  </si>
  <si>
    <t>72 м.п</t>
  </si>
  <si>
    <t>7 шт.</t>
  </si>
  <si>
    <t>18 шт.</t>
  </si>
  <si>
    <t>89м.п</t>
  </si>
  <si>
    <t>154 м.п</t>
  </si>
  <si>
    <r>
      <t>20 буд</t>
    </r>
    <r>
      <rPr>
        <u/>
        <sz val="11"/>
        <rFont val="Times New Roman"/>
        <family val="1"/>
        <charset val="204"/>
      </rPr>
      <t>.</t>
    </r>
  </si>
  <si>
    <t>309 кв.м</t>
  </si>
  <si>
    <t>5буд.</t>
  </si>
  <si>
    <t>31 огол..</t>
  </si>
  <si>
    <t>14буд.</t>
  </si>
  <si>
    <t>8шт.</t>
  </si>
  <si>
    <r>
      <t>6 буд</t>
    </r>
    <r>
      <rPr>
        <u/>
        <sz val="11"/>
        <rFont val="Times New Roman"/>
        <family val="1"/>
        <charset val="204"/>
      </rPr>
      <t>.</t>
    </r>
  </si>
  <si>
    <t>до 01.10.2017р.</t>
  </si>
  <si>
    <t>3буд</t>
  </si>
  <si>
    <t>4буд.</t>
  </si>
  <si>
    <t xml:space="preserve"> 168м.п</t>
  </si>
  <si>
    <t>3буд.</t>
  </si>
  <si>
    <t>90 м.п</t>
  </si>
  <si>
    <t>40 м.п</t>
  </si>
  <si>
    <t>1буд</t>
  </si>
  <si>
    <t>7 буд</t>
  </si>
  <si>
    <t>770м.п</t>
  </si>
  <si>
    <t>9закладів</t>
  </si>
  <si>
    <t>297 м.п</t>
  </si>
  <si>
    <t>175 м.п</t>
  </si>
  <si>
    <t>38 буд.</t>
  </si>
  <si>
    <t>680 кв.м</t>
  </si>
  <si>
    <t>6м.п.</t>
  </si>
  <si>
    <t>61 шт</t>
  </si>
  <si>
    <r>
      <t>2800 п.м</t>
    </r>
    <r>
      <rPr>
        <u/>
        <sz val="11"/>
        <rFont val="Times New Roman"/>
        <family val="1"/>
        <charset val="204"/>
      </rPr>
      <t xml:space="preserve">. </t>
    </r>
  </si>
  <si>
    <t>105 шт.</t>
  </si>
  <si>
    <t>35 шт</t>
  </si>
  <si>
    <t xml:space="preserve">465 пм </t>
  </si>
  <si>
    <t xml:space="preserve">Заміна мереж водовідведення                                  </t>
  </si>
  <si>
    <t>10шт</t>
  </si>
  <si>
    <t>9шт.</t>
  </si>
  <si>
    <t>Ремонт покрівель над спорудами підприємства</t>
  </si>
  <si>
    <r>
      <t>3700 м</t>
    </r>
    <r>
      <rPr>
        <sz val="11"/>
        <rFont val="Arial Cyr"/>
        <charset val="204"/>
      </rPr>
      <t>²</t>
    </r>
  </si>
  <si>
    <t>121 м.п</t>
  </si>
  <si>
    <t>33 м.п</t>
  </si>
  <si>
    <t>2510 кв.м</t>
  </si>
  <si>
    <t>24 огол..</t>
  </si>
  <si>
    <t>37 шт.</t>
  </si>
  <si>
    <t>19 буд</t>
  </si>
  <si>
    <t>Чистка, промивання відстійників,РЧВ на н/ст ІІ і ІІІ підйому водогону„Дністер-Чернівці” і  РЧВ „ Попова ”, РВЧ І ІІ, ІІІ підйомів н/с "Магала"</t>
  </si>
  <si>
    <t>Поточний ремонт мереж ЦО центральної дитячої бібліотеки</t>
  </si>
  <si>
    <t>Ремонт покрівлі складських приміщень</t>
  </si>
  <si>
    <r>
      <t>220 м</t>
    </r>
    <r>
      <rPr>
        <sz val="11"/>
        <rFont val="Arial Cyr"/>
        <charset val="204"/>
      </rPr>
      <t>²</t>
    </r>
  </si>
  <si>
    <t>Ремонт штукаткрки, покраска гаражних та складських приміщень</t>
  </si>
  <si>
    <r>
      <t>200 м</t>
    </r>
    <r>
      <rPr>
        <sz val="11"/>
        <rFont val="Arial Cyr"/>
        <charset val="204"/>
      </rPr>
      <t>²</t>
    </r>
  </si>
  <si>
    <t>Ремонт покрівлі побутового приміщення</t>
  </si>
  <si>
    <r>
      <t>75м</t>
    </r>
    <r>
      <rPr>
        <sz val="11"/>
        <rFont val="Arial Cyr"/>
        <charset val="204"/>
      </rPr>
      <t>²</t>
    </r>
  </si>
  <si>
    <t>Ремонт та покраска побутового приміщення</t>
  </si>
  <si>
    <r>
      <t>65м</t>
    </r>
    <r>
      <rPr>
        <sz val="11"/>
        <rFont val="Arial Cyr"/>
        <charset val="204"/>
      </rPr>
      <t>²</t>
    </r>
  </si>
  <si>
    <t>10буд.</t>
  </si>
  <si>
    <t>145 м.п</t>
  </si>
  <si>
    <t>74 м.п</t>
  </si>
  <si>
    <t>17буд.</t>
  </si>
  <si>
    <t>134 м.п</t>
  </si>
  <si>
    <t>23буд.</t>
  </si>
  <si>
    <t>425 кв.м</t>
  </si>
  <si>
    <t>5 огол.</t>
  </si>
  <si>
    <t>12буд</t>
  </si>
  <si>
    <t>15 шт.</t>
  </si>
  <si>
    <t>Заготовка пісоку для посипання території в зимовий період</t>
  </si>
  <si>
    <t>3 м.куб</t>
  </si>
  <si>
    <t>5 одиниць</t>
  </si>
  <si>
    <t>Придбання спецодягу</t>
  </si>
  <si>
    <t>415 м.п</t>
  </si>
  <si>
    <t>207 м.п</t>
  </si>
  <si>
    <t>2буд.</t>
  </si>
  <si>
    <t>12 м.п</t>
  </si>
  <si>
    <t>32 кв.м</t>
  </si>
  <si>
    <t>18 огол..</t>
  </si>
  <si>
    <t>2 буд</t>
  </si>
  <si>
    <t>2 під.</t>
  </si>
  <si>
    <t>13 буд</t>
  </si>
  <si>
    <t>82 шт.</t>
  </si>
  <si>
    <t>41 м.п</t>
  </si>
  <si>
    <t>24 буд.</t>
  </si>
  <si>
    <t>1465 кв.м</t>
  </si>
  <si>
    <t>50огол..</t>
  </si>
  <si>
    <t>1200м.п.</t>
  </si>
  <si>
    <t>11 шт</t>
  </si>
  <si>
    <t>135 шт.</t>
  </si>
  <si>
    <t>160 шт.</t>
  </si>
  <si>
    <t>45м.куб</t>
  </si>
  <si>
    <t>40 буд.</t>
  </si>
  <si>
    <t>Ремонт елеваторних вузлів</t>
  </si>
  <si>
    <t>18 буд</t>
  </si>
  <si>
    <t>60 шт.</t>
  </si>
  <si>
    <t>Ремонт електромереж</t>
  </si>
  <si>
    <t>105 м.п.</t>
  </si>
  <si>
    <t>9 буд.</t>
  </si>
  <si>
    <t>13 буд.</t>
  </si>
  <si>
    <t>150 м.п</t>
  </si>
  <si>
    <t>9буд.</t>
  </si>
  <si>
    <t>27 м.п</t>
  </si>
  <si>
    <t>39 кв.м</t>
  </si>
  <si>
    <t>8 м.п.</t>
  </si>
  <si>
    <t>9 огол..</t>
  </si>
  <si>
    <t>1250 кв.м</t>
  </si>
  <si>
    <t>Разом по ПП "Садгора-Сервіс":</t>
  </si>
  <si>
    <t>Техобслуговування димовентиляційних каналів</t>
  </si>
  <si>
    <t>Налагодження та пуск автоматики безпеки опалювальних котлів</t>
  </si>
  <si>
    <t>Поточний ремонт газового обладнання (ГРП, ШГРП, ДКРТ)</t>
  </si>
  <si>
    <t>Заміна вікна у котельні стадіону "Мальва"</t>
  </si>
  <si>
    <t>207,0 м.п</t>
  </si>
  <si>
    <t>25 буд.</t>
  </si>
  <si>
    <t>925 кв.м</t>
  </si>
  <si>
    <t>785 м.п.</t>
  </si>
  <si>
    <t xml:space="preserve"> 60 м.п</t>
  </si>
  <si>
    <t>44 м.п</t>
  </si>
  <si>
    <t>22 кв.м</t>
  </si>
  <si>
    <t>3 огол..</t>
  </si>
  <si>
    <t>4 шт.</t>
  </si>
  <si>
    <t>Ремонт вхідних дверей та вікон</t>
  </si>
  <si>
    <t>35 шт.</t>
  </si>
  <si>
    <r>
      <t>5</t>
    </r>
    <r>
      <rPr>
        <u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буд.</t>
    </r>
  </si>
  <si>
    <t xml:space="preserve">Ремонт та заміна внутрішньобудинкових мереж централізованого опалення </t>
  </si>
  <si>
    <t>106 м.п</t>
  </si>
  <si>
    <t>20 буд</t>
  </si>
  <si>
    <t>31 шт.</t>
  </si>
  <si>
    <t>Ремонт внутрішньобудинкових мереж централізованого опаленння</t>
  </si>
  <si>
    <t>78 м.п.</t>
  </si>
  <si>
    <t>Придбання аеродромної снігоприбиральної машини</t>
  </si>
  <si>
    <t>12000 кв.м.</t>
  </si>
  <si>
    <t>Переоблаштування системи опалення аеровокзалу із заміною газових котлів на енергозберігаючі</t>
  </si>
  <si>
    <t>2шт.</t>
  </si>
  <si>
    <t>Встановлення системи опалення служби НЗПС із встановленням твердопаливних енергоефек-тивних котлів та проведення утеплення фасаду із застосуванням енергозберігаючих технологій</t>
  </si>
  <si>
    <t>Технічне обслуговування газових мереж</t>
  </si>
  <si>
    <t>427м.п.</t>
  </si>
  <si>
    <t>Поточний ремонт</t>
  </si>
  <si>
    <t>Придбання металопластикових вікон для ДНЗ</t>
  </si>
  <si>
    <t>96 закладів</t>
  </si>
  <si>
    <t>8 закладів</t>
  </si>
  <si>
    <t>6 закладів</t>
  </si>
  <si>
    <t>Заміна лічильників тепла в ЗОШ</t>
  </si>
  <si>
    <t>Перезарядка вогнегасників в закладах освіти</t>
  </si>
  <si>
    <t>1256 шт.</t>
  </si>
  <si>
    <t>Чистка димоходів в закладах освіти</t>
  </si>
  <si>
    <t>42 штуки</t>
  </si>
  <si>
    <t>Технічне обслуговування газових котлів в ДНЗ, ПНЗ і ДЮСШ</t>
  </si>
  <si>
    <t>до 30.09.2017р.</t>
  </si>
  <si>
    <t>50 шт.</t>
  </si>
  <si>
    <t>Проведення поточного ремонту електрообладнання, приладів КВПтаА котелень</t>
  </si>
  <si>
    <t>ще додано ліч.споживачів</t>
  </si>
  <si>
    <t>Повірка та ремонт газоаналізаторів</t>
  </si>
  <si>
    <t>5шт.</t>
  </si>
  <si>
    <t>14шт.</t>
  </si>
  <si>
    <t>33шт.</t>
  </si>
  <si>
    <t>7обєктів</t>
  </si>
  <si>
    <t>33од.</t>
  </si>
  <si>
    <t>Придбання спецтехніки-екскаватор</t>
  </si>
  <si>
    <t>Отримання дозволів на викиди з 11 джерел(котелень)</t>
  </si>
  <si>
    <t>11од.</t>
  </si>
  <si>
    <t>19шт</t>
  </si>
  <si>
    <t>Котельня,вул.Білоруська                          100кВтх2шт</t>
  </si>
  <si>
    <t>Котельня,вул.Горіхівська                         100кВтх2шт.</t>
  </si>
  <si>
    <t>3шт.</t>
  </si>
  <si>
    <t>1шт.</t>
  </si>
  <si>
    <t>Котельня,вул.І.Підкови,9                     90кВтх2шт.</t>
  </si>
  <si>
    <t>Котельня,вул.Сокирянська,18      50кВтх1шт.</t>
  </si>
  <si>
    <t>Котельня,вул.Осіння,48                 35кВтх1шт.</t>
  </si>
  <si>
    <t>Котельня,вул.Я.Мудрого,158                 35кВтх1шт.</t>
  </si>
  <si>
    <t>3603,8 кв.м</t>
  </si>
  <si>
    <t xml:space="preserve"> до 01.12.2017р.</t>
  </si>
  <si>
    <t>75/25( %)</t>
  </si>
  <si>
    <t>Забезпечення огородження теплових лічильників у споживачів</t>
  </si>
  <si>
    <t>129шт.</t>
  </si>
  <si>
    <t>до  25.12.2017р.</t>
  </si>
  <si>
    <t>Лупол, Рослякова</t>
  </si>
  <si>
    <t>Заміна розподільчих теплових мереж(теплових вводів)</t>
  </si>
  <si>
    <t xml:space="preserve">Заміна теплових мереж у звязку із капітальним ремонтом доріг та міжбудинкових проїздів </t>
  </si>
  <si>
    <t>35 та 2</t>
  </si>
  <si>
    <t>95шт.</t>
  </si>
  <si>
    <t>250м</t>
  </si>
  <si>
    <t>до 01.09.2017р.</t>
  </si>
  <si>
    <t>216м</t>
  </si>
  <si>
    <t>150м.п.</t>
  </si>
  <si>
    <t>до  01.05.2017</t>
  </si>
  <si>
    <t>185м.п.</t>
  </si>
  <si>
    <t>згідно актів</t>
  </si>
  <si>
    <t>25 та 1</t>
  </si>
  <si>
    <t>195шт.</t>
  </si>
  <si>
    <t>Капремонт котла ПТВМ-30  №2 котельні Південна-1</t>
  </si>
  <si>
    <t>1шт</t>
  </si>
  <si>
    <t>до 01.01.2018</t>
  </si>
  <si>
    <t>Обмуровка котла ПТВМ-30 №1 котельні П-1 після капремонту</t>
  </si>
  <si>
    <t>до 01.10.2017</t>
  </si>
  <si>
    <t>120м</t>
  </si>
  <si>
    <t>400м</t>
  </si>
  <si>
    <t>40м</t>
  </si>
  <si>
    <t>210м</t>
  </si>
  <si>
    <t>до 01.05.2017</t>
  </si>
  <si>
    <t>Капремонт теплової мережі Ø273          ГТП№3Ю-ВТ№116-ВТ№117-ГТП№4Ю</t>
  </si>
  <si>
    <t>630м</t>
  </si>
  <si>
    <t>Капремонт теплової мережі Ø426          ГТП№2Ю-ВТ№107-ВТ№108-ВТ№109-ГТП№3Ю</t>
  </si>
  <si>
    <t>430м</t>
  </si>
  <si>
    <t>до   01.12.2017</t>
  </si>
  <si>
    <t>26 та 7</t>
  </si>
  <si>
    <t>92м</t>
  </si>
  <si>
    <t>288м</t>
  </si>
  <si>
    <t>90м.п.</t>
  </si>
  <si>
    <t xml:space="preserve">Закінчення робіт з капремонту теплової мережі Ø530 (ремонт ТК; благоустрій та ін)                   </t>
  </si>
  <si>
    <t>до  01.07.2017р</t>
  </si>
  <si>
    <t>Капремонт теплової мережі Ø630        Котельня"Південна-1"-ТК2</t>
  </si>
  <si>
    <t>Реконструкція теплової мережі від котельні Горіхівська з підключенням ДНЗ№39               Ø57мм 260м; Ø32мм 460м</t>
  </si>
  <si>
    <t>Модернізація теплової мережі з заміною труб на ППІ по вул.Головна,226а                                                Ø530мм</t>
  </si>
  <si>
    <r>
      <t>Капремонт теплових мереж</t>
    </r>
    <r>
      <rPr>
        <sz val="11"/>
        <rFont val="Times New Roman"/>
        <family val="1"/>
        <charset val="204"/>
      </rPr>
      <t xml:space="preserve">:                         вул.Руська,211а-ТРП7а Ø219мм 250м ;                 </t>
    </r>
  </si>
  <si>
    <r>
      <t>Капремонт теплових мереж</t>
    </r>
    <r>
      <rPr>
        <sz val="11"/>
        <rFont val="Times New Roman"/>
        <family val="1"/>
        <charset val="204"/>
      </rPr>
      <t xml:space="preserve">                   вул.Руська,233-237 Ø325мм 216м</t>
    </r>
  </si>
  <si>
    <r>
      <t>Капремонт теплових мереж</t>
    </r>
    <r>
      <rPr>
        <sz val="11"/>
        <rFont val="Times New Roman"/>
        <family val="1"/>
        <charset val="204"/>
      </rPr>
      <t xml:space="preserve">                                               ТРП2А-ТРП3А  Ø219мм  120м;                                      Ø108мм 65м             </t>
    </r>
  </si>
  <si>
    <t>60 м.куб</t>
  </si>
  <si>
    <r>
      <t xml:space="preserve">Заміна котлів на 11 котельнях,                                    </t>
    </r>
    <r>
      <rPr>
        <sz val="11"/>
        <rFont val="Times New Roman"/>
        <family val="1"/>
        <charset val="204"/>
      </rPr>
      <t>у тому числі</t>
    </r>
  </si>
  <si>
    <t>Котельня,вул.О. Кобилянської,18      100кВтх2шт.</t>
  </si>
  <si>
    <t>Капремонт теплової мережі Ø530             проспект Незалежності,127а(ТК№2-ТК№40)</t>
  </si>
  <si>
    <t>Капремонт теплової мережі Ø426           проспект Незалежності,(ТК№130а-ТК№131)</t>
  </si>
  <si>
    <t>Капремонт теплової мережі Ø426                      вул. П. Орлика,7</t>
  </si>
  <si>
    <t>Капремонт теплової мережі Ø273                               вул. Ф.Полетаєва(ТК№150-ТК№153-ТК№154)</t>
  </si>
  <si>
    <t>Капремонт теплової мережі Ø159              проспект Незалежності,114</t>
  </si>
  <si>
    <t>Капремонт теплової мережі Ø219                                     проспект Незалежності,90</t>
  </si>
  <si>
    <t>Капремонт теплової мережі Ø530                       (ТК12-ТК13) вул. Головна,226</t>
  </si>
  <si>
    <t>Капремонт теплової мережі Ø325                             вул. Південно-Кільцева,8(ТК№20-ТК№21)</t>
  </si>
  <si>
    <t>Капремонт теплової мережі Ø426          бульвар Героїв Крут,14(В77-В78)-бульвар Героїв Крут,22</t>
  </si>
  <si>
    <t>Котельня,вул. Якоба фон Петровича,12  100кВтх1шт.</t>
  </si>
  <si>
    <r>
      <t>Ремонт покрівель (дахів) котелень</t>
    </r>
    <r>
      <rPr>
        <sz val="11"/>
        <rFont val="Times New Roman"/>
        <family val="1"/>
        <charset val="204"/>
      </rPr>
      <t>:                             вул. Руська(вул. Комунальників,4); ДНЗ№2;АДС(вул.Героїв Майдану,176а);ЗНЗ№4; Пологовий буд.; Восход; ЗОШ№14; СПК; Південна-3; Буд.дитини; ЗНЗ№33; Гараж                                  (вул. Комунальників,4)</t>
    </r>
  </si>
  <si>
    <t>Капремонт теплової мережі Ø426                        вул. Героїв Майдану,83а-ВТ№91-ВТ№92                   (вул. Героїа Майдану,87г)</t>
  </si>
  <si>
    <t>Капремонт теплової мережі Ø325                            вул. Дубинська( ТК№51-ТК№52)</t>
  </si>
  <si>
    <t>Капремонт теплової мережі Ø219                        вул. Героїв Майдану(ТК№45-ТК№74-ТК№74Б-вул. Героїв Майдану,202)</t>
  </si>
  <si>
    <t>Капремонт теплової мережі Ø219                       вул. Героїв Майдану,63а(ВТ№9-1 до вул.Героїв Майдану,57а ВТ№28)</t>
  </si>
  <si>
    <t>35,5 м.куб</t>
  </si>
  <si>
    <t>310 м.п</t>
  </si>
  <si>
    <t>6  буд</t>
  </si>
  <si>
    <t>Утеплення дверей і вікнон на виробничій базі та опрних дільницях</t>
  </si>
  <si>
    <t>Проведення ревізії ходової частини наявного автотранспорту</t>
  </si>
  <si>
    <t>2400 тн.</t>
  </si>
  <si>
    <t>Придбання паливно-мастильних матеріалів (недоторканий запас)</t>
  </si>
  <si>
    <t>Поточний ремонт теплового вводу КБУ "Культурно-просвітницький центр м.Чернівцв"</t>
  </si>
  <si>
    <t>Разом по управлінню охорони здоров'я:</t>
  </si>
  <si>
    <t>Разом по управлінню  фізичної культури та спорту:</t>
  </si>
  <si>
    <t>Навчання відповідальних за пожежну безпеку та цивільний захист працівників ЗОШ, ДНЗ, ПНЗ, ДЮСШ управління освіти</t>
  </si>
  <si>
    <t>Забезпечення робітників зимовим спецодягом, згідно з нормами</t>
  </si>
  <si>
    <t>Забезпечення робітників підприємства необхідним інвентарем для очистки території від снігу (лопати, ломи тощо).</t>
  </si>
  <si>
    <t>Разом по КП "Трест зеленого господарства та протизсувних робіт":</t>
  </si>
  <si>
    <t>Заміна та капітальний ремонт засувок на водопровідних мережах м. Чернівців</t>
  </si>
  <si>
    <t>згідно з графіком</t>
  </si>
  <si>
    <t>Проведення поточного ремонту обладнання котелень (ремонтно-механічною дільницею)</t>
  </si>
  <si>
    <t>Заміна газового обладнання та реконструкція вузла обліку газу (у т.ч.проектна документація) на 7 об'єктах:                                                                      вул. В. Трепка,Восход,Хотинська,4С;ЗОШ№10, ЗОШ№37, ЗОШ№38;ДНЗ№23</t>
  </si>
  <si>
    <t>Котельня,вул. А.Шептицького,19               100кВтх2шт.</t>
  </si>
  <si>
    <t>Котельня,вул. Ю.Гагаріна,52                     35кВтх2шт.</t>
  </si>
  <si>
    <t>Котельня,вул. Т. Шевченка,31                     35кВтх2шт.</t>
  </si>
  <si>
    <r>
      <t>Капремонт теплових мереж</t>
    </r>
    <r>
      <rPr>
        <sz val="11"/>
        <rFont val="Times New Roman"/>
        <family val="1"/>
        <charset val="204"/>
      </rPr>
      <t xml:space="preserve">                                               вул. В. Винниченка,119  Ø108мм               </t>
    </r>
  </si>
  <si>
    <t>Капремонт теплової мережі Ø219                     проспект Незалежності, 114</t>
  </si>
  <si>
    <t>Капремонт теплової мережі Ø159  вул. Південно-Кільцева,(ЦТП№11ю-вул. Південно-Кільцева,9в)</t>
  </si>
  <si>
    <t>Заміна обв'язки твердопаливного котла в службі спецтранспорту</t>
  </si>
  <si>
    <t>Проведення герметизації тріщин на злітно посадковій смузі</t>
  </si>
  <si>
    <t>Придбання пристрою для заміру коефіцієнта зчеплення на злітно - посадковій смузі (Skiddometer DV 11)</t>
  </si>
  <si>
    <t>до роботи в умовах осінньо-зимового періоду 2017-2018 року.</t>
  </si>
  <si>
    <t>Профінансовано,   в тис.грн.</t>
  </si>
  <si>
    <t>Фактично виконано (%)</t>
  </si>
  <si>
    <t>16 буд</t>
  </si>
  <si>
    <t>62 м.п.</t>
  </si>
  <si>
    <t xml:space="preserve">22 буд </t>
  </si>
  <si>
    <t>1030 кв.м.</t>
  </si>
  <si>
    <t>204 м.п.</t>
  </si>
  <si>
    <t>30 буд</t>
  </si>
  <si>
    <t>Ремонт оголовків димовентакалів</t>
  </si>
  <si>
    <t>14 огол.</t>
  </si>
  <si>
    <t>18 буд.</t>
  </si>
  <si>
    <t>24 шт</t>
  </si>
  <si>
    <t>Заготівля посипкового матеріалу</t>
  </si>
  <si>
    <t>40 м.куб.</t>
  </si>
  <si>
    <t>280 м.п.</t>
  </si>
  <si>
    <t>34 м.п.</t>
  </si>
  <si>
    <t>530 кв.м.</t>
  </si>
  <si>
    <t>100 м.п.</t>
  </si>
  <si>
    <t>13 шт.</t>
  </si>
  <si>
    <t>70шт.</t>
  </si>
  <si>
    <t>50 м.куб.</t>
  </si>
  <si>
    <t>20буд</t>
  </si>
  <si>
    <t>20 м.п.</t>
  </si>
  <si>
    <t>630 кв.м.</t>
  </si>
  <si>
    <t>10 оголовків</t>
  </si>
  <si>
    <t>Ремонт підїздів в т.ч.вхідних дверей та вікон</t>
  </si>
  <si>
    <t>26 буд.</t>
  </si>
  <si>
    <t>1250 м.п.</t>
  </si>
  <si>
    <t>1,5 т.</t>
  </si>
  <si>
    <t>Придбання ланцюгів протиковзання</t>
  </si>
  <si>
    <t>8 шт.</t>
  </si>
  <si>
    <t>Забезпечити дровами підприємство для опалювання</t>
  </si>
  <si>
    <t>100 куб.м.</t>
  </si>
  <si>
    <t>4 км.</t>
  </si>
  <si>
    <t>Загальні обсяги коштів на підготовку обєктів міськелектротранспорту</t>
  </si>
  <si>
    <t>81 од.</t>
  </si>
  <si>
    <t>170 шт.</t>
  </si>
  <si>
    <t>Заміна повітряних ліній ПЛ на самонесучий повітряний провід типу СІПт</t>
  </si>
  <si>
    <t>10 км.</t>
  </si>
  <si>
    <t>Капітальний ремонт систем опалення адміністративно - виробничої будівлі</t>
  </si>
  <si>
    <t>Ремонт адміністративно-виробничої будівлі (побілка приміщень та заміна вікон)</t>
  </si>
  <si>
    <t>9 шт.</t>
  </si>
  <si>
    <t>Управління охорони здоровя міської ради</t>
  </si>
  <si>
    <t>Обробка горищ ЗОШ І ДНЗ</t>
  </si>
  <si>
    <t>Навчання відповідальних за газове господарство працівників ЗОШ, ДНЗ, ПНЗ,ДЮСШ</t>
  </si>
  <si>
    <t>Навчання з охорони праці працівників ДНЗ і ЗОШ</t>
  </si>
  <si>
    <t>Трест зеленого господарства та протизсувних робіт</t>
  </si>
  <si>
    <t>Разом по КП "Міжнародний аеропорт "Чернівці"</t>
  </si>
  <si>
    <t xml:space="preserve">  </t>
  </si>
  <si>
    <t>до 01.10.2017р</t>
  </si>
  <si>
    <t>КЖРЕП,ПП</t>
  </si>
  <si>
    <t>до  01.10.2017р</t>
  </si>
  <si>
    <t xml:space="preserve"> КЖРЕП № 9</t>
  </si>
  <si>
    <t>КЖРЕП № 11</t>
  </si>
  <si>
    <t>до     01.10.2017 р.</t>
  </si>
  <si>
    <t>до           01.10.2017 р.</t>
  </si>
  <si>
    <t xml:space="preserve"> КЖРЕП № 11</t>
  </si>
  <si>
    <t>до  10.10.2017р</t>
  </si>
  <si>
    <t>до           01.10.2017 р</t>
  </si>
  <si>
    <t>до                01.10.2017 р.</t>
  </si>
  <si>
    <t>до   01.10.2017р</t>
  </si>
  <si>
    <t>До 01.10.2017</t>
  </si>
  <si>
    <t>ПП "Ремжитлосервіс</t>
  </si>
  <si>
    <t xml:space="preserve"> ПП "Ремжитлосервіс"</t>
  </si>
  <si>
    <t xml:space="preserve"> ПП "Садгора-Сервіс"</t>
  </si>
  <si>
    <t>ТОВ "ТД Укрвторресурс"</t>
  </si>
  <si>
    <t>до 31.12.2017р.</t>
  </si>
  <si>
    <t>до 30.10.2017р.</t>
  </si>
  <si>
    <t>до 1.12.2017р.</t>
  </si>
  <si>
    <t>МКП "Чернівціспец-комунтранс"</t>
  </si>
  <si>
    <t>до 10.10.2017р.</t>
  </si>
  <si>
    <t>АДС</t>
  </si>
  <si>
    <t>01.07.2017р.</t>
  </si>
  <si>
    <t>10.10.2017р.</t>
  </si>
  <si>
    <t>ПВКП "Теплотехніка-2"</t>
  </si>
  <si>
    <t>Тов БЕС БУД</t>
  </si>
  <si>
    <t>впродовж 2017р. По графіку</t>
  </si>
  <si>
    <t>взгідно з приписом МНС</t>
  </si>
  <si>
    <t>впродовж 2017р. По графіку тпа титулу</t>
  </si>
  <si>
    <t>згідно з графіком до 01.09.2017р.</t>
  </si>
  <si>
    <t>згідно з графіком до 01.10.2017р.</t>
  </si>
  <si>
    <t xml:space="preserve">КП "Чернівці - </t>
  </si>
  <si>
    <t>водоканал"</t>
  </si>
  <si>
    <t>підряд</t>
  </si>
  <si>
    <t>водоканал",</t>
  </si>
  <si>
    <t>КП "Чернівці-водоканал"</t>
  </si>
  <si>
    <t>18570м.п.</t>
  </si>
  <si>
    <t xml:space="preserve">постійно </t>
  </si>
  <si>
    <t>до     10.11.2017р.</t>
  </si>
  <si>
    <t>до    10.11.2017р.</t>
  </si>
  <si>
    <t>до 01.11.2017р.</t>
  </si>
  <si>
    <t>Трест ЗГ та ПЗР</t>
  </si>
  <si>
    <t>Управління освіти  міської ради</t>
  </si>
  <si>
    <t>до 30.10.2017р</t>
  </si>
  <si>
    <t>до 01.10.2017.</t>
  </si>
  <si>
    <t>Служба з ОРЕ і КВПтаА підприємства          Матусевич В.В.</t>
  </si>
  <si>
    <t>Ремонтно-механічна дільниця підприємства     Собко Р.С.</t>
  </si>
  <si>
    <t>Будівельна дільниця підприємства   Тимофійчук В.В.</t>
  </si>
  <si>
    <t>Головний інженер МКП"Чернівцітеплокомуненерго"</t>
  </si>
  <si>
    <t>Гол. інженер, начальники СТР №1, 2, 3</t>
  </si>
  <si>
    <t>Начальник гаража підприємства                   Горда П.М.</t>
  </si>
  <si>
    <t>ТзОВ ПБФ"Аксіма"                 Начальник газової служби МКП"ЧТКЕ"БабюкЮ.В.</t>
  </si>
  <si>
    <t>За результами тендера,  Горда П.М.</t>
  </si>
  <si>
    <t>Головний інженер,начальники  СТР№1,№2,№3</t>
  </si>
  <si>
    <t>Начальник СТР№1     БабюкФ.В.</t>
  </si>
  <si>
    <t>Начальник СТР№2   Піліховський В,В.</t>
  </si>
  <si>
    <t>Начальник СТР№3  Палагнюк В.І.</t>
  </si>
  <si>
    <t>КП"Теплосервіс" ІванковВ.О.;                       Будівельна дільниця МКП"ЧТКЕ"           Тимофійчук В.В.</t>
  </si>
  <si>
    <t>Начальники СТР№1,2,3 Бабюк Ф.В. Піліховський В.В. Палагнюк В.І.</t>
  </si>
  <si>
    <t>СТР №1 підприємства, Бабюк Ф.В.</t>
  </si>
  <si>
    <t>СТР№2             ПіліховськийВ.В.</t>
  </si>
  <si>
    <t>Згідно з тендерними процедурами</t>
  </si>
  <si>
    <t>СТР№2             Піліховський В.В.</t>
  </si>
  <si>
    <t>СТР №3 підприємства, ПалагнюкВ.І.</t>
  </si>
  <si>
    <t xml:space="preserve">ТДВ ЧСМНУ   "Мясомол-монтаж", НагірнякІ.В. </t>
  </si>
  <si>
    <t>Директори КБУ ДЮСШ та КБУ ДЮСШ з футболу</t>
  </si>
  <si>
    <t xml:space="preserve">Директори  КБУ ДЮСШ з футболу </t>
  </si>
  <si>
    <t>до    01.10.2017р.</t>
  </si>
  <si>
    <t>до     01.10.2017р.</t>
  </si>
  <si>
    <t>до     01.12.2017р.</t>
  </si>
  <si>
    <t>до 31.10.2017р.</t>
  </si>
  <si>
    <t>Аеропорт</t>
  </si>
  <si>
    <t>Проводиться тендерна процедура</t>
  </si>
  <si>
    <t>Скасовано по відсутності коштів</t>
  </si>
  <si>
    <t>до 05.10.2017р.</t>
  </si>
  <si>
    <t>до             05.10.2017 р.</t>
  </si>
  <si>
    <t>до          25.11.2017 р.</t>
  </si>
  <si>
    <t>25од. (75,8%)</t>
  </si>
  <si>
    <t>КП ЧТУ</t>
  </si>
  <si>
    <t>до 15.10.2017р</t>
  </si>
  <si>
    <t>Січень-грудень 2017р</t>
  </si>
  <si>
    <t>до 10.10.2017р</t>
  </si>
  <si>
    <t>Головні лікарі лікувально-профілактичних закладів міської комунальної власності</t>
  </si>
  <si>
    <t xml:space="preserve">Міські лікарні № 4 </t>
  </si>
  <si>
    <t>Міська дитяча лікарня</t>
  </si>
  <si>
    <t>Міська поліклініка № 1</t>
  </si>
  <si>
    <t>Міські лікарні        № 1,2,3,4, пологовий будинок № 2, міські поліклініки № 2,3</t>
  </si>
  <si>
    <t>Прокачування свердловин на воду (внс.Очерет -4, Магала -5)</t>
  </si>
  <si>
    <t>КП "Чернівціводо-канал"</t>
  </si>
  <si>
    <t>до             01.11.2017 р.</t>
  </si>
  <si>
    <t>до         01.11.2017 р.</t>
  </si>
  <si>
    <t>до            30.09.2017 р.</t>
  </si>
  <si>
    <t>до       30.10.2017 р.</t>
  </si>
  <si>
    <t>до          30.10.2017 р.</t>
  </si>
  <si>
    <t xml:space="preserve">до           01.10.2017 р </t>
  </si>
  <si>
    <t xml:space="preserve">до                01.10.2017 р </t>
  </si>
  <si>
    <t>Служба теплового району № 3</t>
  </si>
  <si>
    <t>Служба теплового району № 1</t>
  </si>
  <si>
    <t>Служба теплового району № 2</t>
  </si>
  <si>
    <t>піску -3765 куб.м</t>
  </si>
  <si>
    <t>суміші - 166,3 куб.м.,  сіль- 1858 т.</t>
  </si>
  <si>
    <t>5 од.</t>
  </si>
  <si>
    <t>7 од</t>
  </si>
  <si>
    <t>1од.</t>
  </si>
  <si>
    <t>2од.</t>
  </si>
  <si>
    <t>Інформація про  хід виконання заходів</t>
  </si>
  <si>
    <t xml:space="preserve">                                   Додаток                                                       </t>
  </si>
  <si>
    <t>Директор департаменту житлово-комунального господарства міської ради                                                                          Я.Кушнірик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</si>
</sst>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81" formatCode="#,##0&quot;р.&quot;;[Red]\-#,##0&quot;р.&quot;"/>
    <numFmt numFmtId="210" formatCode="_(&quot;$&quot;* #,##0.00_);_(&quot;$&quot;* \(#,##0.00\);_(&quot;$&quot;* &quot;-&quot;??_);_(@_)"/>
    <numFmt numFmtId="211" formatCode="_(* #,##0.00_);_(* \(#,##0.00\);_(* &quot;-&quot;??_);_(@_)"/>
    <numFmt numFmtId="216" formatCode="0.0"/>
    <numFmt numFmtId="220" formatCode="0.000"/>
    <numFmt numFmtId="221" formatCode="#,##0.000"/>
    <numFmt numFmtId="222" formatCode="#,##0.0"/>
  </numFmts>
  <fonts count="28" x14ac:knownFonts="1"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8"/>
      <name val="Arial"/>
      <family val="2"/>
      <charset val="204"/>
    </font>
    <font>
      <sz val="11"/>
      <name val="Arial"/>
      <family val="2"/>
      <charset val="204"/>
    </font>
    <font>
      <u/>
      <sz val="11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1"/>
      <name val="Arial Cyr"/>
      <charset val="204"/>
    </font>
    <font>
      <sz val="11"/>
      <color indexed="10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8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8"/>
      <name val="Arial"/>
    </font>
    <font>
      <sz val="10"/>
      <name val="Arial"/>
    </font>
    <font>
      <sz val="14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210" fontId="1" fillId="0" borderId="0" applyFont="0" applyFill="0" applyBorder="0" applyAlignment="0" applyProtection="0"/>
    <xf numFmtId="210" fontId="7" fillId="0" borderId="0" applyFont="0" applyFill="0" applyBorder="0" applyAlignment="0" applyProtection="0"/>
    <xf numFmtId="210" fontId="24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211" fontId="1" fillId="0" borderId="0" applyFont="0" applyFill="0" applyBorder="0" applyAlignment="0" applyProtection="0"/>
    <xf numFmtId="211" fontId="7" fillId="0" borderId="0" applyFont="0" applyFill="0" applyBorder="0" applyAlignment="0" applyProtection="0"/>
  </cellStyleXfs>
  <cellXfs count="45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2" fontId="2" fillId="0" borderId="0" xfId="0" applyNumberFormat="1" applyFont="1" applyFill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/>
    <xf numFmtId="0" fontId="9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222" fontId="3" fillId="0" borderId="2" xfId="0" applyNumberFormat="1" applyFont="1" applyFill="1" applyBorder="1" applyAlignment="1">
      <alignment horizontal="center" vertical="center"/>
    </xf>
    <xf numFmtId="222" fontId="5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 wrapText="1"/>
    </xf>
    <xf numFmtId="4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8" fillId="0" borderId="1" xfId="0" applyFont="1" applyFill="1" applyBorder="1" applyAlignment="1">
      <alignment horizont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220" fontId="3" fillId="0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center"/>
    </xf>
    <xf numFmtId="220" fontId="9" fillId="0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2" fontId="8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top" wrapText="1"/>
    </xf>
    <xf numFmtId="2" fontId="8" fillId="0" borderId="2" xfId="0" applyNumberFormat="1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/>
    </xf>
    <xf numFmtId="0" fontId="8" fillId="0" borderId="9" xfId="0" applyFont="1" applyFill="1" applyBorder="1"/>
    <xf numFmtId="220" fontId="3" fillId="0" borderId="2" xfId="0" applyNumberFormat="1" applyFont="1" applyFill="1" applyBorder="1" applyAlignment="1">
      <alignment horizontal="center"/>
    </xf>
    <xf numFmtId="0" fontId="8" fillId="0" borderId="2" xfId="0" applyFont="1" applyFill="1" applyBorder="1"/>
    <xf numFmtId="16" fontId="2" fillId="0" borderId="2" xfId="0" applyNumberFormat="1" applyFont="1" applyFill="1" applyBorder="1" applyAlignment="1">
      <alignment horizontal="center" vertical="center" wrapText="1"/>
    </xf>
    <xf numFmtId="4" fontId="20" fillId="0" borderId="2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vertical="center" wrapText="1"/>
    </xf>
    <xf numFmtId="4" fontId="8" fillId="0" borderId="9" xfId="0" applyNumberFormat="1" applyFont="1" applyFill="1" applyBorder="1" applyAlignment="1">
      <alignment vertical="center" wrapText="1"/>
    </xf>
    <xf numFmtId="0" fontId="18" fillId="0" borderId="9" xfId="0" applyFont="1" applyFill="1" applyBorder="1" applyAlignment="1">
      <alignment horizontal="center" vertical="center" wrapText="1"/>
    </xf>
    <xf numFmtId="10" fontId="18" fillId="0" borderId="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wrapText="1"/>
    </xf>
    <xf numFmtId="216" fontId="8" fillId="0" borderId="9" xfId="0" applyNumberFormat="1" applyFont="1" applyFill="1" applyBorder="1" applyAlignment="1">
      <alignment horizontal="center" vertical="center" wrapText="1"/>
    </xf>
    <xf numFmtId="9" fontId="8" fillId="0" borderId="9" xfId="0" applyNumberFormat="1" applyFont="1" applyFill="1" applyBorder="1" applyAlignment="1">
      <alignment horizontal="center" vertical="center" wrapText="1"/>
    </xf>
    <xf numFmtId="216" fontId="8" fillId="0" borderId="3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9" xfId="0" applyNumberFormat="1" applyFont="1" applyFill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9" fontId="2" fillId="0" borderId="2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2" fontId="8" fillId="0" borderId="2" xfId="0" applyNumberFormat="1" applyFont="1" applyFill="1" applyBorder="1" applyAlignment="1">
      <alignment horizontal="center" vertical="center" wrapText="1"/>
    </xf>
    <xf numFmtId="211" fontId="8" fillId="0" borderId="2" xfId="6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wrapText="1"/>
    </xf>
    <xf numFmtId="211" fontId="8" fillId="0" borderId="2" xfId="6" applyFont="1" applyFill="1" applyBorder="1" applyAlignment="1">
      <alignment horizontal="center" vertical="center"/>
    </xf>
    <xf numFmtId="216" fontId="8" fillId="0" borderId="2" xfId="0" applyNumberFormat="1" applyFont="1" applyFill="1" applyBorder="1" applyAlignment="1">
      <alignment horizontal="center" vertical="center"/>
    </xf>
    <xf numFmtId="14" fontId="8" fillId="0" borderId="2" xfId="0" applyNumberFormat="1" applyFont="1" applyFill="1" applyBorder="1" applyAlignment="1">
      <alignment horizontal="center" vertical="center"/>
    </xf>
    <xf numFmtId="9" fontId="8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4" fillId="0" borderId="2" xfId="0" applyFont="1" applyFill="1" applyBorder="1"/>
    <xf numFmtId="0" fontId="4" fillId="0" borderId="0" xfId="0" applyFont="1" applyFill="1"/>
    <xf numFmtId="9" fontId="8" fillId="0" borderId="1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216" fontId="9" fillId="0" borderId="4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2" xfId="0" applyFont="1" applyFill="1" applyBorder="1"/>
    <xf numFmtId="4" fontId="8" fillId="0" borderId="2" xfId="4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9" fontId="8" fillId="0" borderId="2" xfId="4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16" fontId="9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top" wrapText="1"/>
    </xf>
    <xf numFmtId="181" fontId="8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wrapText="1"/>
    </xf>
    <xf numFmtId="9" fontId="8" fillId="0" borderId="2" xfId="0" applyNumberFormat="1" applyFont="1" applyFill="1" applyBorder="1" applyAlignment="1">
      <alignment horizontal="center"/>
    </xf>
    <xf numFmtId="9" fontId="8" fillId="0" borderId="2" xfId="5" applyFont="1" applyFill="1" applyBorder="1" applyAlignment="1">
      <alignment horizontal="center" vertical="center"/>
    </xf>
    <xf numFmtId="2" fontId="27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wrapText="1"/>
    </xf>
    <xf numFmtId="2" fontId="3" fillId="0" borderId="2" xfId="0" applyNumberFormat="1" applyFont="1" applyFill="1" applyBorder="1" applyAlignment="1">
      <alignment horizontal="center" wrapText="1"/>
    </xf>
    <xf numFmtId="4" fontId="9" fillId="0" borderId="2" xfId="0" applyNumberFormat="1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/>
    </xf>
    <xf numFmtId="4" fontId="8" fillId="0" borderId="1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center"/>
    </xf>
    <xf numFmtId="4" fontId="8" fillId="0" borderId="9" xfId="0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4" fontId="8" fillId="0" borderId="11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justify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left" wrapText="1"/>
    </xf>
    <xf numFmtId="9" fontId="8" fillId="0" borderId="9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wrapText="1"/>
    </xf>
    <xf numFmtId="9" fontId="8" fillId="0" borderId="3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/>
    </xf>
    <xf numFmtId="4" fontId="8" fillId="0" borderId="0" xfId="4" applyNumberFormat="1" applyFont="1" applyFill="1" applyBorder="1" applyAlignment="1">
      <alignment horizontal="center" vertical="center"/>
    </xf>
    <xf numFmtId="2" fontId="8" fillId="0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wrapText="1"/>
    </xf>
    <xf numFmtId="0" fontId="8" fillId="0" borderId="12" xfId="0" applyFont="1" applyFill="1" applyBorder="1" applyAlignment="1">
      <alignment horizontal="center" vertical="center"/>
    </xf>
    <xf numFmtId="4" fontId="8" fillId="0" borderId="13" xfId="4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/>
    </xf>
    <xf numFmtId="220" fontId="3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8" fillId="0" borderId="2" xfId="0" applyFont="1" applyFill="1" applyBorder="1" applyAlignment="1">
      <alignment horizontal="left" vertical="center" wrapText="1"/>
    </xf>
    <xf numFmtId="220" fontId="8" fillId="0" borderId="2" xfId="0" applyNumberFormat="1" applyFont="1" applyFill="1" applyBorder="1" applyAlignment="1">
      <alignment horizontal="center" vertical="center"/>
    </xf>
    <xf numFmtId="220" fontId="26" fillId="0" borderId="2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/>
    <xf numFmtId="0" fontId="17" fillId="0" borderId="0" xfId="0" applyFont="1" applyFill="1"/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right" vertical="center" wrapText="1"/>
    </xf>
    <xf numFmtId="221" fontId="8" fillId="0" borderId="2" xfId="0" applyNumberFormat="1" applyFont="1" applyFill="1" applyBorder="1" applyAlignment="1">
      <alignment horizontal="center" vertical="center"/>
    </xf>
    <xf numFmtId="22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right" wrapText="1"/>
    </xf>
    <xf numFmtId="0" fontId="8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right" wrapText="1"/>
    </xf>
    <xf numFmtId="220" fontId="9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right" wrapText="1"/>
    </xf>
    <xf numFmtId="220" fontId="8" fillId="0" borderId="3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 wrapText="1"/>
    </xf>
    <xf numFmtId="220" fontId="26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220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220" fontId="9" fillId="0" borderId="3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221" fontId="2" fillId="0" borderId="2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left" wrapText="1"/>
    </xf>
    <xf numFmtId="220" fontId="9" fillId="0" borderId="2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center" wrapText="1"/>
    </xf>
    <xf numFmtId="220" fontId="8" fillId="0" borderId="9" xfId="0" applyNumberFormat="1" applyFont="1" applyFill="1" applyBorder="1" applyAlignment="1">
      <alignment horizontal="center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220" fontId="8" fillId="0" borderId="9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17" fillId="0" borderId="0" xfId="0" applyFont="1" applyFill="1" applyBorder="1"/>
    <xf numFmtId="14" fontId="8" fillId="0" borderId="2" xfId="0" applyNumberFormat="1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justify" vertical="center" wrapText="1"/>
    </xf>
    <xf numFmtId="216" fontId="21" fillId="0" borderId="2" xfId="0" applyNumberFormat="1" applyFont="1" applyFill="1" applyBorder="1" applyAlignment="1">
      <alignment horizontal="center"/>
    </xf>
    <xf numFmtId="216" fontId="9" fillId="0" borderId="4" xfId="0" applyNumberFormat="1" applyFont="1" applyFill="1" applyBorder="1" applyAlignment="1">
      <alignment horizontal="center"/>
    </xf>
    <xf numFmtId="0" fontId="22" fillId="0" borderId="2" xfId="0" applyFont="1" applyFill="1" applyBorder="1"/>
    <xf numFmtId="0" fontId="9" fillId="0" borderId="2" xfId="0" applyFont="1" applyFill="1" applyBorder="1" applyAlignment="1">
      <alignment horizontal="justify" vertical="center" wrapText="1"/>
    </xf>
    <xf numFmtId="2" fontId="3" fillId="0" borderId="2" xfId="0" applyNumberFormat="1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/>
    </xf>
    <xf numFmtId="0" fontId="8" fillId="0" borderId="9" xfId="0" applyFont="1" applyFill="1" applyBorder="1" applyAlignment="1">
      <alignment horizontal="center" vertical="justify"/>
    </xf>
    <xf numFmtId="0" fontId="8" fillId="0" borderId="3" xfId="0" applyFont="1" applyFill="1" applyBorder="1" applyAlignment="1">
      <alignment horizontal="center" vertical="justify"/>
    </xf>
    <xf numFmtId="0" fontId="8" fillId="0" borderId="1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4" fontId="8" fillId="0" borderId="1" xfId="0" applyNumberFormat="1" applyFont="1" applyFill="1" applyBorder="1" applyAlignment="1">
      <alignment horizontal="center"/>
    </xf>
    <xf numFmtId="4" fontId="8" fillId="0" borderId="9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justify"/>
    </xf>
    <xf numFmtId="4" fontId="8" fillId="0" borderId="9" xfId="0" applyNumberFormat="1" applyFont="1" applyFill="1" applyBorder="1" applyAlignment="1">
      <alignment horizontal="center" vertical="justify"/>
    </xf>
    <xf numFmtId="4" fontId="8" fillId="0" borderId="3" xfId="0" applyNumberFormat="1" applyFont="1" applyFill="1" applyBorder="1" applyAlignment="1">
      <alignment horizontal="center" vertical="justify"/>
    </xf>
    <xf numFmtId="0" fontId="8" fillId="0" borderId="2" xfId="0" applyFont="1" applyFill="1" applyBorder="1" applyAlignment="1">
      <alignment horizontal="center" vertical="top" wrapText="1"/>
    </xf>
    <xf numFmtId="2" fontId="8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top" wrapText="1"/>
    </xf>
    <xf numFmtId="181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4" fontId="9" fillId="0" borderId="7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 wrapText="1"/>
    </xf>
    <xf numFmtId="0" fontId="8" fillId="0" borderId="5" xfId="0" applyFont="1" applyFill="1" applyBorder="1" applyAlignment="1">
      <alignment vertical="top" wrapText="1"/>
    </xf>
    <xf numFmtId="2" fontId="8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1" xfId="1" applyNumberFormat="1" applyFont="1" applyFill="1" applyBorder="1" applyAlignment="1">
      <alignment horizontal="center" vertical="center"/>
    </xf>
    <xf numFmtId="0" fontId="8" fillId="0" borderId="3" xfId="1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" fontId="8" fillId="0" borderId="18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center" wrapText="1"/>
    </xf>
    <xf numFmtId="216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justify"/>
    </xf>
    <xf numFmtId="0" fontId="8" fillId="0" borderId="11" xfId="0" applyFont="1" applyFill="1" applyBorder="1" applyAlignment="1">
      <alignment horizontal="center" vertical="justify"/>
    </xf>
    <xf numFmtId="0" fontId="8" fillId="0" borderId="5" xfId="0" applyFont="1" applyFill="1" applyBorder="1" applyAlignment="1">
      <alignment horizontal="center" vertical="justify"/>
    </xf>
    <xf numFmtId="0" fontId="8" fillId="0" borderId="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wrapText="1"/>
    </xf>
    <xf numFmtId="0" fontId="8" fillId="0" borderId="3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vertical="justify" wrapText="1"/>
    </xf>
    <xf numFmtId="0" fontId="8" fillId="0" borderId="3" xfId="0" applyFont="1" applyFill="1" applyBorder="1" applyAlignment="1">
      <alignment horizontal="center" vertical="justify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2" fontId="8" fillId="0" borderId="12" xfId="0" applyNumberFormat="1" applyFont="1" applyFill="1" applyBorder="1" applyAlignment="1">
      <alignment horizontal="center" vertical="center"/>
    </xf>
    <xf numFmtId="2" fontId="8" fillId="0" borderId="13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center"/>
    </xf>
    <xf numFmtId="4" fontId="8" fillId="0" borderId="1" xfId="4" applyNumberFormat="1" applyFont="1" applyFill="1" applyBorder="1" applyAlignment="1">
      <alignment horizontal="center" vertical="center"/>
    </xf>
    <xf numFmtId="4" fontId="8" fillId="0" borderId="3" xfId="4" applyNumberFormat="1" applyFont="1" applyFill="1" applyBorder="1" applyAlignment="1">
      <alignment horizontal="center" vertical="center"/>
    </xf>
    <xf numFmtId="4" fontId="8" fillId="0" borderId="9" xfId="4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8" fillId="0" borderId="17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top" wrapText="1"/>
    </xf>
    <xf numFmtId="2" fontId="8" fillId="0" borderId="3" xfId="0" applyNumberFormat="1" applyFont="1" applyFill="1" applyBorder="1" applyAlignment="1">
      <alignment horizontal="center" vertical="top" wrapText="1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5" xfId="0" applyNumberFormat="1" applyFont="1" applyFill="1" applyBorder="1" applyAlignment="1">
      <alignment horizontal="center" vertical="center"/>
    </xf>
    <xf numFmtId="4" fontId="8" fillId="0" borderId="10" xfId="4" applyNumberFormat="1" applyFont="1" applyFill="1" applyBorder="1" applyAlignment="1">
      <alignment horizontal="center" vertical="center"/>
    </xf>
    <xf numFmtId="4" fontId="8" fillId="0" borderId="17" xfId="4" applyNumberFormat="1" applyFont="1" applyFill="1" applyBorder="1" applyAlignment="1">
      <alignment horizontal="center" vertical="center"/>
    </xf>
    <xf numFmtId="4" fontId="8" fillId="0" borderId="18" xfId="4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left" wrapText="1"/>
    </xf>
    <xf numFmtId="181" fontId="8" fillId="0" borderId="2" xfId="0" applyNumberFormat="1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/>
    </xf>
    <xf numFmtId="4" fontId="8" fillId="0" borderId="1" xfId="4" applyNumberFormat="1" applyFont="1" applyFill="1" applyBorder="1" applyAlignment="1">
      <alignment horizontal="center" vertical="center" wrapText="1"/>
    </xf>
    <xf numFmtId="9" fontId="8" fillId="0" borderId="7" xfId="4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4" fontId="8" fillId="0" borderId="4" xfId="4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/>
    </xf>
    <xf numFmtId="9" fontId="8" fillId="0" borderId="3" xfId="0" applyNumberFormat="1" applyFont="1" applyFill="1" applyBorder="1" applyAlignment="1">
      <alignment horizontal="center" vertical="center"/>
    </xf>
    <xf numFmtId="9" fontId="8" fillId="0" borderId="1" xfId="4" applyNumberFormat="1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 wrapText="1"/>
    </xf>
    <xf numFmtId="9" fontId="8" fillId="0" borderId="2" xfId="4" applyNumberFormat="1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4" fontId="8" fillId="0" borderId="7" xfId="4" applyNumberFormat="1" applyFont="1" applyFill="1" applyBorder="1" applyAlignment="1">
      <alignment horizontal="center" vertical="center" wrapText="1"/>
    </xf>
    <xf numFmtId="4" fontId="8" fillId="0" borderId="5" xfId="4" applyNumberFormat="1" applyFont="1" applyFill="1" applyBorder="1" applyAlignment="1">
      <alignment horizontal="center" vertical="center" wrapText="1"/>
    </xf>
  </cellXfs>
  <cellStyles count="8">
    <cellStyle name="Денежный" xfId="1" builtinId="4"/>
    <cellStyle name="Денежный 2" xfId="2"/>
    <cellStyle name="Денежный 3" xfId="3"/>
    <cellStyle name="Обычный" xfId="0" builtinId="0"/>
    <cellStyle name="Обычный 2" xfId="4"/>
    <cellStyle name="Процентный" xfId="5" builtinId="5"/>
    <cellStyle name="Финансовый" xfId="6" builtinId="3"/>
    <cellStyle name="Финансов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266700</xdr:rowOff>
    </xdr:from>
    <xdr:to>
      <xdr:col>8</xdr:col>
      <xdr:colOff>0</xdr:colOff>
      <xdr:row>5</xdr:row>
      <xdr:rowOff>266700</xdr:rowOff>
    </xdr:to>
    <xdr:sp macro="" textlink="">
      <xdr:nvSpPr>
        <xdr:cNvPr id="1157" name="Line 1"/>
        <xdr:cNvSpPr>
          <a:spLocks noChangeShapeType="1"/>
        </xdr:cNvSpPr>
      </xdr:nvSpPr>
      <xdr:spPr bwMode="auto">
        <a:xfrm>
          <a:off x="8905875" y="2600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85</xdr:row>
          <xdr:rowOff>0</xdr:rowOff>
        </xdr:from>
        <xdr:to>
          <xdr:col>2</xdr:col>
          <xdr:colOff>104775</xdr:colOff>
          <xdr:row>85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85</xdr:row>
          <xdr:rowOff>0</xdr:rowOff>
        </xdr:from>
        <xdr:to>
          <xdr:col>2</xdr:col>
          <xdr:colOff>104775</xdr:colOff>
          <xdr:row>85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85</xdr:row>
          <xdr:rowOff>0</xdr:rowOff>
        </xdr:from>
        <xdr:to>
          <xdr:col>2</xdr:col>
          <xdr:colOff>104775</xdr:colOff>
          <xdr:row>85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106</xdr:row>
          <xdr:rowOff>0</xdr:rowOff>
        </xdr:from>
        <xdr:to>
          <xdr:col>2</xdr:col>
          <xdr:colOff>104775</xdr:colOff>
          <xdr:row>106</xdr:row>
          <xdr:rowOff>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106</xdr:row>
          <xdr:rowOff>0</xdr:rowOff>
        </xdr:from>
        <xdr:to>
          <xdr:col>2</xdr:col>
          <xdr:colOff>104775</xdr:colOff>
          <xdr:row>106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106</xdr:row>
          <xdr:rowOff>0</xdr:rowOff>
        </xdr:from>
        <xdr:to>
          <xdr:col>2</xdr:col>
          <xdr:colOff>104775</xdr:colOff>
          <xdr:row>106</xdr:row>
          <xdr:rowOff>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130</xdr:row>
          <xdr:rowOff>0</xdr:rowOff>
        </xdr:from>
        <xdr:to>
          <xdr:col>2</xdr:col>
          <xdr:colOff>104775</xdr:colOff>
          <xdr:row>130</xdr:row>
          <xdr:rowOff>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130</xdr:row>
          <xdr:rowOff>0</xdr:rowOff>
        </xdr:from>
        <xdr:to>
          <xdr:col>2</xdr:col>
          <xdr:colOff>104775</xdr:colOff>
          <xdr:row>130</xdr:row>
          <xdr:rowOff>0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130</xdr:row>
          <xdr:rowOff>0</xdr:rowOff>
        </xdr:from>
        <xdr:to>
          <xdr:col>2</xdr:col>
          <xdr:colOff>104775</xdr:colOff>
          <xdr:row>130</xdr:row>
          <xdr:rowOff>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151</xdr:row>
          <xdr:rowOff>0</xdr:rowOff>
        </xdr:from>
        <xdr:to>
          <xdr:col>2</xdr:col>
          <xdr:colOff>104775</xdr:colOff>
          <xdr:row>151</xdr:row>
          <xdr:rowOff>0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151</xdr:row>
          <xdr:rowOff>0</xdr:rowOff>
        </xdr:from>
        <xdr:to>
          <xdr:col>2</xdr:col>
          <xdr:colOff>104775</xdr:colOff>
          <xdr:row>151</xdr:row>
          <xdr:rowOff>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151</xdr:row>
          <xdr:rowOff>0</xdr:rowOff>
        </xdr:from>
        <xdr:to>
          <xdr:col>2</xdr:col>
          <xdr:colOff>104775</xdr:colOff>
          <xdr:row>151</xdr:row>
          <xdr:rowOff>0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174</xdr:row>
          <xdr:rowOff>0</xdr:rowOff>
        </xdr:from>
        <xdr:to>
          <xdr:col>2</xdr:col>
          <xdr:colOff>104775</xdr:colOff>
          <xdr:row>174</xdr:row>
          <xdr:rowOff>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174</xdr:row>
          <xdr:rowOff>0</xdr:rowOff>
        </xdr:from>
        <xdr:to>
          <xdr:col>2</xdr:col>
          <xdr:colOff>104775</xdr:colOff>
          <xdr:row>174</xdr:row>
          <xdr:rowOff>0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174</xdr:row>
          <xdr:rowOff>0</xdr:rowOff>
        </xdr:from>
        <xdr:to>
          <xdr:col>2</xdr:col>
          <xdr:colOff>104775</xdr:colOff>
          <xdr:row>174</xdr:row>
          <xdr:rowOff>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200</xdr:row>
          <xdr:rowOff>0</xdr:rowOff>
        </xdr:from>
        <xdr:to>
          <xdr:col>2</xdr:col>
          <xdr:colOff>104775</xdr:colOff>
          <xdr:row>200</xdr:row>
          <xdr:rowOff>0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200</xdr:row>
          <xdr:rowOff>0</xdr:rowOff>
        </xdr:from>
        <xdr:to>
          <xdr:col>2</xdr:col>
          <xdr:colOff>104775</xdr:colOff>
          <xdr:row>200</xdr:row>
          <xdr:rowOff>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200</xdr:row>
          <xdr:rowOff>0</xdr:rowOff>
        </xdr:from>
        <xdr:to>
          <xdr:col>2</xdr:col>
          <xdr:colOff>104775</xdr:colOff>
          <xdr:row>200</xdr:row>
          <xdr:rowOff>0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219</xdr:row>
          <xdr:rowOff>0</xdr:rowOff>
        </xdr:from>
        <xdr:to>
          <xdr:col>2</xdr:col>
          <xdr:colOff>104775</xdr:colOff>
          <xdr:row>219</xdr:row>
          <xdr:rowOff>0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219</xdr:row>
          <xdr:rowOff>0</xdr:rowOff>
        </xdr:from>
        <xdr:to>
          <xdr:col>2</xdr:col>
          <xdr:colOff>104775</xdr:colOff>
          <xdr:row>219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219</xdr:row>
          <xdr:rowOff>0</xdr:rowOff>
        </xdr:from>
        <xdr:to>
          <xdr:col>2</xdr:col>
          <xdr:colOff>104775</xdr:colOff>
          <xdr:row>219</xdr:row>
          <xdr:rowOff>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237</xdr:row>
          <xdr:rowOff>0</xdr:rowOff>
        </xdr:from>
        <xdr:to>
          <xdr:col>2</xdr:col>
          <xdr:colOff>104775</xdr:colOff>
          <xdr:row>237</xdr:row>
          <xdr:rowOff>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237</xdr:row>
          <xdr:rowOff>0</xdr:rowOff>
        </xdr:from>
        <xdr:to>
          <xdr:col>2</xdr:col>
          <xdr:colOff>104775</xdr:colOff>
          <xdr:row>237</xdr:row>
          <xdr:rowOff>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237</xdr:row>
          <xdr:rowOff>0</xdr:rowOff>
        </xdr:from>
        <xdr:to>
          <xdr:col>2</xdr:col>
          <xdr:colOff>104775</xdr:colOff>
          <xdr:row>237</xdr:row>
          <xdr:rowOff>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257</xdr:row>
          <xdr:rowOff>0</xdr:rowOff>
        </xdr:from>
        <xdr:to>
          <xdr:col>2</xdr:col>
          <xdr:colOff>104775</xdr:colOff>
          <xdr:row>257</xdr:row>
          <xdr:rowOff>0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257</xdr:row>
          <xdr:rowOff>0</xdr:rowOff>
        </xdr:from>
        <xdr:to>
          <xdr:col>2</xdr:col>
          <xdr:colOff>104775</xdr:colOff>
          <xdr:row>257</xdr:row>
          <xdr:rowOff>0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257</xdr:row>
          <xdr:rowOff>0</xdr:rowOff>
        </xdr:from>
        <xdr:to>
          <xdr:col>2</xdr:col>
          <xdr:colOff>104775</xdr:colOff>
          <xdr:row>257</xdr:row>
          <xdr:rowOff>0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278</xdr:row>
          <xdr:rowOff>0</xdr:rowOff>
        </xdr:from>
        <xdr:to>
          <xdr:col>2</xdr:col>
          <xdr:colOff>104775</xdr:colOff>
          <xdr:row>278</xdr:row>
          <xdr:rowOff>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278</xdr:row>
          <xdr:rowOff>0</xdr:rowOff>
        </xdr:from>
        <xdr:to>
          <xdr:col>2</xdr:col>
          <xdr:colOff>104775</xdr:colOff>
          <xdr:row>278</xdr:row>
          <xdr:rowOff>0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278</xdr:row>
          <xdr:rowOff>0</xdr:rowOff>
        </xdr:from>
        <xdr:to>
          <xdr:col>2</xdr:col>
          <xdr:colOff>104775</xdr:colOff>
          <xdr:row>278</xdr:row>
          <xdr:rowOff>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339</xdr:row>
          <xdr:rowOff>0</xdr:rowOff>
        </xdr:from>
        <xdr:to>
          <xdr:col>2</xdr:col>
          <xdr:colOff>104775</xdr:colOff>
          <xdr:row>339</xdr:row>
          <xdr:rowOff>0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339</xdr:row>
          <xdr:rowOff>0</xdr:rowOff>
        </xdr:from>
        <xdr:to>
          <xdr:col>2</xdr:col>
          <xdr:colOff>104775</xdr:colOff>
          <xdr:row>339</xdr:row>
          <xdr:rowOff>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26" Type="http://schemas.openxmlformats.org/officeDocument/2006/relationships/oleObject" Target="../embeddings/oleObject21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6.bin"/><Relationship Id="rId34" Type="http://schemas.openxmlformats.org/officeDocument/2006/relationships/oleObject" Target="../embeddings/oleObject29.bin"/><Relationship Id="rId7" Type="http://schemas.openxmlformats.org/officeDocument/2006/relationships/image" Target="../media/image2.wmf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25" Type="http://schemas.openxmlformats.org/officeDocument/2006/relationships/oleObject" Target="../embeddings/oleObject20.bin"/><Relationship Id="rId33" Type="http://schemas.openxmlformats.org/officeDocument/2006/relationships/oleObject" Target="../embeddings/oleObject28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1.bin"/><Relationship Id="rId20" Type="http://schemas.openxmlformats.org/officeDocument/2006/relationships/oleObject" Target="../embeddings/oleObject15.bin"/><Relationship Id="rId29" Type="http://schemas.openxmlformats.org/officeDocument/2006/relationships/oleObject" Target="../embeddings/oleObject24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6.bin"/><Relationship Id="rId24" Type="http://schemas.openxmlformats.org/officeDocument/2006/relationships/oleObject" Target="../embeddings/oleObject19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5" Type="http://schemas.openxmlformats.org/officeDocument/2006/relationships/image" Target="../media/image1.wmf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10" Type="http://schemas.openxmlformats.org/officeDocument/2006/relationships/oleObject" Target="../embeddings/oleObject5.bin"/><Relationship Id="rId19" Type="http://schemas.openxmlformats.org/officeDocument/2006/relationships/oleObject" Target="../embeddings/oleObject14.bin"/><Relationship Id="rId31" Type="http://schemas.openxmlformats.org/officeDocument/2006/relationships/oleObject" Target="../embeddings/oleObject2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4.bin"/><Relationship Id="rId14" Type="http://schemas.openxmlformats.org/officeDocument/2006/relationships/oleObject" Target="../embeddings/oleObject9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20"/>
  <sheetViews>
    <sheetView tabSelected="1" view="pageBreakPreview" topLeftCell="A349" zoomScale="87" zoomScaleNormal="62" zoomScaleSheetLayoutView="87" workbookViewId="0">
      <selection activeCell="H517" sqref="H517"/>
    </sheetView>
  </sheetViews>
  <sheetFormatPr defaultRowHeight="12.75" x14ac:dyDescent="0.2"/>
  <cols>
    <col min="1" max="1" width="6.42578125" style="4" customWidth="1"/>
    <col min="2" max="2" width="45.140625" style="10" customWidth="1"/>
    <col min="3" max="3" width="18.5703125" style="9" customWidth="1"/>
    <col min="4" max="4" width="13.7109375" style="9" customWidth="1"/>
    <col min="5" max="5" width="13.42578125" style="9" customWidth="1"/>
    <col min="6" max="6" width="9.7109375" style="9" customWidth="1"/>
    <col min="7" max="7" width="12.42578125" style="9" customWidth="1"/>
    <col min="8" max="8" width="14.140625" style="9" customWidth="1"/>
    <col min="9" max="9" width="18" style="9" customWidth="1"/>
    <col min="10" max="10" width="11.7109375" style="9" customWidth="1"/>
    <col min="11" max="11" width="10.42578125" style="9" customWidth="1"/>
    <col min="12" max="12" width="13.42578125" style="9" customWidth="1"/>
    <col min="13" max="13" width="17.140625" style="9" customWidth="1"/>
    <col min="14" max="14" width="10" style="4" customWidth="1"/>
    <col min="15" max="15" width="9.7109375" style="4" customWidth="1"/>
    <col min="16" max="16384" width="9.140625" style="4"/>
  </cols>
  <sheetData>
    <row r="1" spans="1:13" ht="106.5" customHeight="1" x14ac:dyDescent="0.2">
      <c r="A1" s="5"/>
      <c r="B1" s="6"/>
      <c r="C1" s="5"/>
      <c r="D1" s="7"/>
      <c r="E1" s="7"/>
      <c r="F1" s="7"/>
      <c r="G1" s="7"/>
      <c r="H1" s="7"/>
      <c r="I1" s="5"/>
      <c r="J1" s="409" t="s">
        <v>628</v>
      </c>
      <c r="K1" s="409"/>
      <c r="L1" s="409"/>
      <c r="M1" s="410"/>
    </row>
    <row r="2" spans="1:13" ht="22.5" x14ac:dyDescent="0.3">
      <c r="A2" s="413" t="s">
        <v>627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</row>
    <row r="3" spans="1:13" ht="22.5" x14ac:dyDescent="0.3">
      <c r="A3" s="413" t="s">
        <v>24</v>
      </c>
      <c r="B3" s="413"/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</row>
    <row r="4" spans="1:13" ht="22.5" x14ac:dyDescent="0.3">
      <c r="A4" s="414" t="s">
        <v>471</v>
      </c>
      <c r="B4" s="414"/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</row>
    <row r="5" spans="1:13" x14ac:dyDescent="0.2">
      <c r="A5" s="415"/>
      <c r="B5" s="415"/>
      <c r="C5" s="415"/>
      <c r="D5" s="415"/>
      <c r="E5" s="415"/>
      <c r="F5" s="415"/>
      <c r="G5" s="415"/>
      <c r="H5" s="415"/>
      <c r="I5" s="415"/>
      <c r="J5" s="4"/>
      <c r="K5" s="4"/>
      <c r="L5" s="4"/>
      <c r="M5" s="4"/>
    </row>
    <row r="6" spans="1:13" ht="18" customHeight="1" x14ac:dyDescent="0.2">
      <c r="A6" s="1" t="s">
        <v>2</v>
      </c>
      <c r="B6" s="417" t="s">
        <v>0</v>
      </c>
      <c r="C6" s="411" t="s">
        <v>139</v>
      </c>
      <c r="D6" s="412" t="s">
        <v>138</v>
      </c>
      <c r="E6" s="411" t="s">
        <v>3</v>
      </c>
      <c r="F6" s="412" t="s">
        <v>4</v>
      </c>
      <c r="G6" s="412"/>
      <c r="H6" s="412"/>
      <c r="I6" s="416" t="s">
        <v>5</v>
      </c>
      <c r="J6" s="412" t="s">
        <v>472</v>
      </c>
      <c r="K6" s="412"/>
      <c r="L6" s="412"/>
      <c r="M6" s="411" t="s">
        <v>473</v>
      </c>
    </row>
    <row r="7" spans="1:13" ht="39.75" customHeight="1" x14ac:dyDescent="0.2">
      <c r="A7" s="3" t="s">
        <v>6</v>
      </c>
      <c r="B7" s="418"/>
      <c r="C7" s="411"/>
      <c r="D7" s="412"/>
      <c r="E7" s="411"/>
      <c r="F7" s="2" t="s">
        <v>1</v>
      </c>
      <c r="G7" s="2" t="s">
        <v>7</v>
      </c>
      <c r="H7" s="2" t="s">
        <v>8</v>
      </c>
      <c r="I7" s="416"/>
      <c r="J7" s="2" t="s">
        <v>1</v>
      </c>
      <c r="K7" s="2" t="s">
        <v>7</v>
      </c>
      <c r="L7" s="2" t="s">
        <v>8</v>
      </c>
      <c r="M7" s="411"/>
    </row>
    <row r="8" spans="1:13" s="9" customFormat="1" ht="18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12">
        <v>9</v>
      </c>
      <c r="J8" s="13">
        <v>10</v>
      </c>
      <c r="K8" s="13">
        <v>11</v>
      </c>
      <c r="L8" s="13">
        <v>12</v>
      </c>
      <c r="M8" s="13">
        <v>13</v>
      </c>
    </row>
    <row r="9" spans="1:13" ht="18.75" customHeight="1" x14ac:dyDescent="0.2">
      <c r="A9" s="345" t="s">
        <v>25</v>
      </c>
      <c r="B9" s="346"/>
      <c r="C9" s="346"/>
      <c r="D9" s="346"/>
      <c r="E9" s="346"/>
      <c r="F9" s="346"/>
      <c r="G9" s="346"/>
      <c r="H9" s="346"/>
      <c r="I9" s="346"/>
      <c r="J9" s="346"/>
      <c r="K9" s="346"/>
      <c r="L9" s="346"/>
      <c r="M9" s="347"/>
    </row>
    <row r="10" spans="1:13" ht="17.100000000000001" customHeight="1" x14ac:dyDescent="0.25">
      <c r="A10" s="351">
        <v>1</v>
      </c>
      <c r="B10" s="366" t="s">
        <v>9</v>
      </c>
      <c r="C10" s="23" t="s">
        <v>147</v>
      </c>
      <c r="D10" s="357">
        <v>58.66</v>
      </c>
      <c r="E10" s="355" t="s">
        <v>226</v>
      </c>
      <c r="F10" s="355"/>
      <c r="G10" s="295">
        <v>7.5</v>
      </c>
      <c r="H10" s="295">
        <v>51.16</v>
      </c>
      <c r="I10" s="355" t="s">
        <v>25</v>
      </c>
      <c r="J10" s="364"/>
      <c r="K10" s="295">
        <v>7.5</v>
      </c>
      <c r="L10" s="295">
        <v>45</v>
      </c>
      <c r="M10" s="282">
        <v>95</v>
      </c>
    </row>
    <row r="11" spans="1:13" ht="17.100000000000001" customHeight="1" x14ac:dyDescent="0.2">
      <c r="A11" s="351"/>
      <c r="B11" s="367"/>
      <c r="C11" s="29" t="s">
        <v>237</v>
      </c>
      <c r="D11" s="357"/>
      <c r="E11" s="355"/>
      <c r="F11" s="355"/>
      <c r="G11" s="295"/>
      <c r="H11" s="295"/>
      <c r="I11" s="355"/>
      <c r="J11" s="364"/>
      <c r="K11" s="295"/>
      <c r="L11" s="295"/>
      <c r="M11" s="289"/>
    </row>
    <row r="12" spans="1:13" ht="17.100000000000001" customHeight="1" x14ac:dyDescent="0.25">
      <c r="A12" s="351">
        <v>2</v>
      </c>
      <c r="B12" s="366" t="s">
        <v>10</v>
      </c>
      <c r="C12" s="23" t="s">
        <v>239</v>
      </c>
      <c r="D12" s="357">
        <v>33.799999999999997</v>
      </c>
      <c r="E12" s="355" t="s">
        <v>226</v>
      </c>
      <c r="F12" s="282"/>
      <c r="G12" s="295">
        <v>7.5</v>
      </c>
      <c r="H12" s="295">
        <v>26.3</v>
      </c>
      <c r="I12" s="355" t="s">
        <v>25</v>
      </c>
      <c r="J12" s="364"/>
      <c r="K12" s="295">
        <v>7.5</v>
      </c>
      <c r="L12" s="295">
        <v>25</v>
      </c>
      <c r="M12" s="282">
        <v>97</v>
      </c>
    </row>
    <row r="13" spans="1:13" ht="17.100000000000001" customHeight="1" x14ac:dyDescent="0.2">
      <c r="A13" s="351"/>
      <c r="B13" s="367"/>
      <c r="C13" s="30" t="s">
        <v>238</v>
      </c>
      <c r="D13" s="357"/>
      <c r="E13" s="355"/>
      <c r="F13" s="283"/>
      <c r="G13" s="295"/>
      <c r="H13" s="295"/>
      <c r="I13" s="355"/>
      <c r="J13" s="364"/>
      <c r="K13" s="295"/>
      <c r="L13" s="295"/>
      <c r="M13" s="283"/>
    </row>
    <row r="14" spans="1:13" ht="17.100000000000001" customHeight="1" x14ac:dyDescent="0.25">
      <c r="A14" s="351">
        <v>4</v>
      </c>
      <c r="B14" s="352" t="s">
        <v>11</v>
      </c>
      <c r="C14" s="23" t="s">
        <v>148</v>
      </c>
      <c r="D14" s="357">
        <v>106.4</v>
      </c>
      <c r="E14" s="355" t="s">
        <v>226</v>
      </c>
      <c r="F14" s="355"/>
      <c r="G14" s="295">
        <v>20</v>
      </c>
      <c r="H14" s="295">
        <v>86.4</v>
      </c>
      <c r="I14" s="355" t="s">
        <v>25</v>
      </c>
      <c r="J14" s="364"/>
      <c r="K14" s="295">
        <v>20</v>
      </c>
      <c r="L14" s="295">
        <v>77</v>
      </c>
      <c r="M14" s="282">
        <v>100</v>
      </c>
    </row>
    <row r="15" spans="1:13" ht="17.100000000000001" customHeight="1" x14ac:dyDescent="0.2">
      <c r="A15" s="351"/>
      <c r="B15" s="352"/>
      <c r="C15" s="30" t="s">
        <v>240</v>
      </c>
      <c r="D15" s="357"/>
      <c r="E15" s="355"/>
      <c r="F15" s="355"/>
      <c r="G15" s="295"/>
      <c r="H15" s="295"/>
      <c r="I15" s="355"/>
      <c r="J15" s="364"/>
      <c r="K15" s="295"/>
      <c r="L15" s="295"/>
      <c r="M15" s="289"/>
    </row>
    <row r="16" spans="1:13" ht="17.100000000000001" customHeight="1" x14ac:dyDescent="0.25">
      <c r="A16" s="351">
        <v>5</v>
      </c>
      <c r="B16" s="352" t="s">
        <v>15</v>
      </c>
      <c r="C16" s="23" t="s">
        <v>156</v>
      </c>
      <c r="D16" s="357">
        <v>37.5</v>
      </c>
      <c r="E16" s="355" t="s">
        <v>226</v>
      </c>
      <c r="F16" s="355"/>
      <c r="G16" s="295"/>
      <c r="H16" s="295">
        <v>37.5</v>
      </c>
      <c r="I16" s="355" t="s">
        <v>25</v>
      </c>
      <c r="J16" s="364"/>
      <c r="K16" s="295"/>
      <c r="L16" s="295">
        <v>30.5</v>
      </c>
      <c r="M16" s="282">
        <v>93</v>
      </c>
    </row>
    <row r="17" spans="1:13" ht="17.100000000000001" customHeight="1" x14ac:dyDescent="0.25">
      <c r="A17" s="351"/>
      <c r="B17" s="352"/>
      <c r="C17" s="32" t="s">
        <v>157</v>
      </c>
      <c r="D17" s="357"/>
      <c r="E17" s="355"/>
      <c r="F17" s="355"/>
      <c r="G17" s="295"/>
      <c r="H17" s="295"/>
      <c r="I17" s="355"/>
      <c r="J17" s="364"/>
      <c r="K17" s="295"/>
      <c r="L17" s="295"/>
      <c r="M17" s="289"/>
    </row>
    <row r="18" spans="1:13" ht="17.100000000000001" customHeight="1" x14ac:dyDescent="0.25">
      <c r="A18" s="351">
        <v>6</v>
      </c>
      <c r="B18" s="352" t="s">
        <v>16</v>
      </c>
      <c r="C18" s="23" t="s">
        <v>166</v>
      </c>
      <c r="D18" s="354">
        <v>40</v>
      </c>
      <c r="E18" s="355" t="s">
        <v>226</v>
      </c>
      <c r="F18" s="355"/>
      <c r="G18" s="295"/>
      <c r="H18" s="295">
        <v>40</v>
      </c>
      <c r="I18" s="355" t="s">
        <v>25</v>
      </c>
      <c r="J18" s="364"/>
      <c r="K18" s="295"/>
      <c r="L18" s="295">
        <v>35</v>
      </c>
      <c r="M18" s="282">
        <v>100</v>
      </c>
    </row>
    <row r="19" spans="1:13" ht="17.100000000000001" customHeight="1" x14ac:dyDescent="0.25">
      <c r="A19" s="351"/>
      <c r="B19" s="352"/>
      <c r="C19" s="32" t="s">
        <v>162</v>
      </c>
      <c r="D19" s="354"/>
      <c r="E19" s="355"/>
      <c r="F19" s="282"/>
      <c r="G19" s="293"/>
      <c r="H19" s="293"/>
      <c r="I19" s="355"/>
      <c r="J19" s="364"/>
      <c r="K19" s="293"/>
      <c r="L19" s="293"/>
      <c r="M19" s="289"/>
    </row>
    <row r="20" spans="1:13" ht="17.100000000000001" customHeight="1" x14ac:dyDescent="0.25">
      <c r="A20" s="351">
        <v>7</v>
      </c>
      <c r="B20" s="352" t="s">
        <v>17</v>
      </c>
      <c r="C20" s="23" t="s">
        <v>154</v>
      </c>
      <c r="D20" s="295">
        <v>4.2</v>
      </c>
      <c r="E20" s="365" t="s">
        <v>226</v>
      </c>
      <c r="F20" s="27"/>
      <c r="G20" s="35"/>
      <c r="H20" s="293">
        <v>4.2</v>
      </c>
      <c r="I20" s="357" t="s">
        <v>25</v>
      </c>
      <c r="J20" s="364"/>
      <c r="K20" s="35"/>
      <c r="L20" s="293">
        <v>4</v>
      </c>
      <c r="M20" s="282">
        <v>55</v>
      </c>
    </row>
    <row r="21" spans="1:13" ht="17.100000000000001" customHeight="1" x14ac:dyDescent="0.25">
      <c r="A21" s="351"/>
      <c r="B21" s="352"/>
      <c r="C21" s="32" t="s">
        <v>155</v>
      </c>
      <c r="D21" s="295"/>
      <c r="E21" s="365"/>
      <c r="F21" s="30"/>
      <c r="G21" s="36"/>
      <c r="H21" s="294"/>
      <c r="I21" s="357"/>
      <c r="J21" s="364"/>
      <c r="K21" s="36"/>
      <c r="L21" s="294"/>
      <c r="M21" s="289"/>
    </row>
    <row r="22" spans="1:13" ht="17.100000000000001" customHeight="1" x14ac:dyDescent="0.25">
      <c r="A22" s="351">
        <v>8</v>
      </c>
      <c r="B22" s="352" t="s">
        <v>20</v>
      </c>
      <c r="C22" s="23" t="s">
        <v>163</v>
      </c>
      <c r="D22" s="353">
        <v>18</v>
      </c>
      <c r="E22" s="364" t="s">
        <v>226</v>
      </c>
      <c r="F22" s="27"/>
      <c r="G22" s="34"/>
      <c r="H22" s="354">
        <v>8</v>
      </c>
      <c r="I22" s="355" t="s">
        <v>522</v>
      </c>
      <c r="J22" s="364"/>
      <c r="K22" s="34"/>
      <c r="L22" s="354">
        <v>6.2</v>
      </c>
      <c r="M22" s="282">
        <v>83</v>
      </c>
    </row>
    <row r="23" spans="1:13" ht="17.100000000000001" customHeight="1" x14ac:dyDescent="0.25">
      <c r="A23" s="351"/>
      <c r="B23" s="352"/>
      <c r="C23" s="32" t="s">
        <v>241</v>
      </c>
      <c r="D23" s="353"/>
      <c r="E23" s="364"/>
      <c r="F23" s="30"/>
      <c r="G23" s="37">
        <v>10</v>
      </c>
      <c r="H23" s="354"/>
      <c r="I23" s="355"/>
      <c r="J23" s="364"/>
      <c r="K23" s="37"/>
      <c r="L23" s="354"/>
      <c r="M23" s="289"/>
    </row>
    <row r="24" spans="1:13" ht="17.100000000000001" customHeight="1" x14ac:dyDescent="0.25">
      <c r="A24" s="280">
        <v>10</v>
      </c>
      <c r="B24" s="366" t="s">
        <v>21</v>
      </c>
      <c r="C24" s="40" t="s">
        <v>151</v>
      </c>
      <c r="D24" s="353">
        <v>18.850000000000001</v>
      </c>
      <c r="E24" s="364" t="s">
        <v>226</v>
      </c>
      <c r="F24" s="41"/>
      <c r="G24" s="34"/>
      <c r="H24" s="354">
        <v>13.85</v>
      </c>
      <c r="I24" s="355" t="s">
        <v>25</v>
      </c>
      <c r="J24" s="364"/>
      <c r="K24" s="391">
        <v>5</v>
      </c>
      <c r="L24" s="354">
        <v>20</v>
      </c>
      <c r="M24" s="291">
        <v>117</v>
      </c>
    </row>
    <row r="25" spans="1:13" ht="17.100000000000001" customHeight="1" x14ac:dyDescent="0.25">
      <c r="A25" s="281"/>
      <c r="B25" s="367"/>
      <c r="C25" s="32" t="s">
        <v>152</v>
      </c>
      <c r="D25" s="353"/>
      <c r="E25" s="364"/>
      <c r="F25" s="41"/>
      <c r="G25" s="37">
        <v>5</v>
      </c>
      <c r="H25" s="354"/>
      <c r="I25" s="355"/>
      <c r="J25" s="364"/>
      <c r="K25" s="419"/>
      <c r="L25" s="354"/>
      <c r="M25" s="283"/>
    </row>
    <row r="26" spans="1:13" ht="60" customHeight="1" x14ac:dyDescent="0.2">
      <c r="A26" s="22">
        <v>11</v>
      </c>
      <c r="B26" s="44" t="s">
        <v>22</v>
      </c>
      <c r="C26" s="30" t="s">
        <v>150</v>
      </c>
      <c r="D26" s="25">
        <v>3</v>
      </c>
      <c r="E26" s="24" t="s">
        <v>226</v>
      </c>
      <c r="F26" s="24"/>
      <c r="G26" s="37"/>
      <c r="H26" s="25">
        <v>3</v>
      </c>
      <c r="I26" s="24" t="s">
        <v>25</v>
      </c>
      <c r="J26" s="37"/>
      <c r="K26" s="37"/>
      <c r="L26" s="25">
        <v>3</v>
      </c>
      <c r="M26" s="24">
        <v>100</v>
      </c>
    </row>
    <row r="27" spans="1:13" ht="28.5" customHeight="1" x14ac:dyDescent="0.25">
      <c r="A27" s="22">
        <v>12</v>
      </c>
      <c r="B27" s="44" t="s">
        <v>23</v>
      </c>
      <c r="C27" s="40" t="s">
        <v>191</v>
      </c>
      <c r="D27" s="45">
        <v>22</v>
      </c>
      <c r="E27" s="40" t="s">
        <v>226</v>
      </c>
      <c r="F27" s="30"/>
      <c r="G27" s="45"/>
      <c r="H27" s="45">
        <v>22</v>
      </c>
      <c r="I27" s="40" t="s">
        <v>25</v>
      </c>
      <c r="J27" s="45"/>
      <c r="K27" s="45"/>
      <c r="L27" s="45">
        <v>22</v>
      </c>
      <c r="M27" s="30">
        <v>100</v>
      </c>
    </row>
    <row r="28" spans="1:13" ht="24.75" customHeight="1" x14ac:dyDescent="0.25">
      <c r="A28" s="46"/>
      <c r="B28" s="47" t="s">
        <v>26</v>
      </c>
      <c r="C28" s="48"/>
      <c r="D28" s="49">
        <f>SUM(D10:D27)</f>
        <v>342.41</v>
      </c>
      <c r="E28" s="24"/>
      <c r="F28" s="30"/>
      <c r="G28" s="50">
        <v>50</v>
      </c>
      <c r="H28" s="51">
        <v>292.41000000000003</v>
      </c>
      <c r="I28" s="26"/>
      <c r="J28" s="52"/>
      <c r="K28" s="49">
        <f>SUM(K10:K27)</f>
        <v>40</v>
      </c>
      <c r="L28" s="49">
        <f>SUM(L10:L27)</f>
        <v>267.7</v>
      </c>
      <c r="M28" s="30">
        <v>80.3</v>
      </c>
    </row>
    <row r="29" spans="1:13" ht="18.75" customHeight="1" x14ac:dyDescent="0.2">
      <c r="A29" s="345" t="s">
        <v>27</v>
      </c>
      <c r="B29" s="346"/>
      <c r="C29" s="346"/>
      <c r="D29" s="346"/>
      <c r="E29" s="346"/>
      <c r="F29" s="346"/>
      <c r="G29" s="346"/>
      <c r="H29" s="346"/>
      <c r="I29" s="346"/>
      <c r="J29" s="346"/>
      <c r="K29" s="346"/>
      <c r="L29" s="346"/>
      <c r="M29" s="347"/>
    </row>
    <row r="30" spans="1:13" ht="17.100000000000001" customHeight="1" x14ac:dyDescent="0.25">
      <c r="A30" s="351">
        <v>13</v>
      </c>
      <c r="B30" s="366" t="s">
        <v>9</v>
      </c>
      <c r="C30" s="23" t="s">
        <v>179</v>
      </c>
      <c r="D30" s="357">
        <v>21.14</v>
      </c>
      <c r="E30" s="355" t="s">
        <v>226</v>
      </c>
      <c r="F30" s="355"/>
      <c r="G30" s="295">
        <v>5.3040000000000003</v>
      </c>
      <c r="H30" s="355">
        <v>15.84</v>
      </c>
      <c r="I30" s="355" t="s">
        <v>27</v>
      </c>
      <c r="J30" s="364"/>
      <c r="K30" s="288">
        <v>5.3</v>
      </c>
      <c r="L30" s="288">
        <v>15.84</v>
      </c>
      <c r="M30" s="53">
        <v>100</v>
      </c>
    </row>
    <row r="31" spans="1:13" ht="17.100000000000001" customHeight="1" x14ac:dyDescent="0.2">
      <c r="A31" s="351"/>
      <c r="B31" s="367"/>
      <c r="C31" s="29" t="s">
        <v>214</v>
      </c>
      <c r="D31" s="357"/>
      <c r="E31" s="355"/>
      <c r="F31" s="355"/>
      <c r="G31" s="295"/>
      <c r="H31" s="355"/>
      <c r="I31" s="355"/>
      <c r="J31" s="364"/>
      <c r="K31" s="288"/>
      <c r="L31" s="288"/>
      <c r="M31" s="29"/>
    </row>
    <row r="32" spans="1:13" ht="17.100000000000001" customHeight="1" x14ac:dyDescent="0.25">
      <c r="A32" s="351">
        <v>14</v>
      </c>
      <c r="B32" s="366" t="s">
        <v>10</v>
      </c>
      <c r="C32" s="23" t="s">
        <v>230</v>
      </c>
      <c r="D32" s="357">
        <v>14.76</v>
      </c>
      <c r="E32" s="355" t="s">
        <v>226</v>
      </c>
      <c r="F32" s="355"/>
      <c r="G32" s="295"/>
      <c r="H32" s="295">
        <v>14.76</v>
      </c>
      <c r="I32" s="355" t="s">
        <v>27</v>
      </c>
      <c r="J32" s="364"/>
      <c r="K32" s="288"/>
      <c r="L32" s="288">
        <v>14.76</v>
      </c>
      <c r="M32" s="282">
        <v>100</v>
      </c>
    </row>
    <row r="33" spans="1:13" ht="17.100000000000001" customHeight="1" x14ac:dyDescent="0.2">
      <c r="A33" s="351"/>
      <c r="B33" s="367"/>
      <c r="C33" s="29" t="s">
        <v>292</v>
      </c>
      <c r="D33" s="357"/>
      <c r="E33" s="355"/>
      <c r="F33" s="355"/>
      <c r="G33" s="295"/>
      <c r="H33" s="295"/>
      <c r="I33" s="355"/>
      <c r="J33" s="364"/>
      <c r="K33" s="288"/>
      <c r="L33" s="288"/>
      <c r="M33" s="289"/>
    </row>
    <row r="34" spans="1:13" ht="17.100000000000001" customHeight="1" x14ac:dyDescent="0.25">
      <c r="A34" s="351">
        <v>15</v>
      </c>
      <c r="B34" s="352" t="s">
        <v>11</v>
      </c>
      <c r="C34" s="23" t="s">
        <v>293</v>
      </c>
      <c r="D34" s="357">
        <v>294.06</v>
      </c>
      <c r="E34" s="355" t="s">
        <v>226</v>
      </c>
      <c r="F34" s="355"/>
      <c r="G34" s="295">
        <v>22.1</v>
      </c>
      <c r="H34" s="295">
        <v>271.95999999999998</v>
      </c>
      <c r="I34" s="355" t="s">
        <v>27</v>
      </c>
      <c r="J34" s="364"/>
      <c r="K34" s="288">
        <v>22.1</v>
      </c>
      <c r="L34" s="288">
        <v>271.95999999999998</v>
      </c>
      <c r="M34" s="282">
        <v>100</v>
      </c>
    </row>
    <row r="35" spans="1:13" ht="17.100000000000001" customHeight="1" x14ac:dyDescent="0.25">
      <c r="A35" s="351"/>
      <c r="B35" s="352"/>
      <c r="C35" s="32" t="s">
        <v>294</v>
      </c>
      <c r="D35" s="357"/>
      <c r="E35" s="355"/>
      <c r="F35" s="355"/>
      <c r="G35" s="295"/>
      <c r="H35" s="295"/>
      <c r="I35" s="355"/>
      <c r="J35" s="364"/>
      <c r="K35" s="288"/>
      <c r="L35" s="288"/>
      <c r="M35" s="289"/>
    </row>
    <row r="36" spans="1:13" ht="17.100000000000001" customHeight="1" x14ac:dyDescent="0.25">
      <c r="A36" s="351">
        <v>16</v>
      </c>
      <c r="B36" s="352" t="s">
        <v>15</v>
      </c>
      <c r="C36" s="23" t="s">
        <v>194</v>
      </c>
      <c r="D36" s="354">
        <v>67.540000000000006</v>
      </c>
      <c r="E36" s="355" t="s">
        <v>226</v>
      </c>
      <c r="F36" s="355"/>
      <c r="G36" s="295">
        <v>4.5999999999999996</v>
      </c>
      <c r="H36" s="295">
        <v>62.94</v>
      </c>
      <c r="I36" s="355" t="s">
        <v>27</v>
      </c>
      <c r="J36" s="364"/>
      <c r="K36" s="288"/>
      <c r="L36" s="288">
        <v>62.94</v>
      </c>
      <c r="M36" s="282">
        <v>100</v>
      </c>
    </row>
    <row r="37" spans="1:13" ht="17.100000000000001" customHeight="1" x14ac:dyDescent="0.25">
      <c r="A37" s="351"/>
      <c r="B37" s="352"/>
      <c r="C37" s="32" t="s">
        <v>295</v>
      </c>
      <c r="D37" s="354"/>
      <c r="E37" s="355"/>
      <c r="F37" s="355"/>
      <c r="G37" s="295"/>
      <c r="H37" s="295"/>
      <c r="I37" s="355"/>
      <c r="J37" s="364"/>
      <c r="K37" s="288"/>
      <c r="L37" s="288"/>
      <c r="M37" s="289"/>
    </row>
    <row r="38" spans="1:13" ht="17.100000000000001" customHeight="1" x14ac:dyDescent="0.25">
      <c r="A38" s="351">
        <v>17</v>
      </c>
      <c r="B38" s="352" t="s">
        <v>16</v>
      </c>
      <c r="C38" s="23" t="s">
        <v>161</v>
      </c>
      <c r="D38" s="354">
        <v>24.98</v>
      </c>
      <c r="E38" s="355" t="s">
        <v>226</v>
      </c>
      <c r="F38" s="355"/>
      <c r="G38" s="295">
        <v>4</v>
      </c>
      <c r="H38" s="295">
        <v>20.98</v>
      </c>
      <c r="I38" s="355" t="s">
        <v>27</v>
      </c>
      <c r="J38" s="364"/>
      <c r="K38" s="288">
        <v>4</v>
      </c>
      <c r="L38" s="288">
        <v>20.98</v>
      </c>
      <c r="M38" s="282">
        <v>100</v>
      </c>
    </row>
    <row r="39" spans="1:13" ht="17.100000000000001" customHeight="1" x14ac:dyDescent="0.25">
      <c r="A39" s="351"/>
      <c r="B39" s="352"/>
      <c r="C39" s="32" t="s">
        <v>162</v>
      </c>
      <c r="D39" s="354"/>
      <c r="E39" s="355"/>
      <c r="F39" s="282"/>
      <c r="G39" s="293"/>
      <c r="H39" s="293"/>
      <c r="I39" s="355"/>
      <c r="J39" s="364"/>
      <c r="K39" s="288"/>
      <c r="L39" s="288"/>
      <c r="M39" s="289"/>
    </row>
    <row r="40" spans="1:13" ht="17.100000000000001" customHeight="1" x14ac:dyDescent="0.25">
      <c r="A40" s="351">
        <v>18</v>
      </c>
      <c r="B40" s="352" t="s">
        <v>20</v>
      </c>
      <c r="C40" s="23" t="s">
        <v>19</v>
      </c>
      <c r="D40" s="353">
        <v>40</v>
      </c>
      <c r="E40" s="364" t="s">
        <v>226</v>
      </c>
      <c r="F40" s="27"/>
      <c r="G40" s="34"/>
      <c r="H40" s="354">
        <v>36</v>
      </c>
      <c r="I40" s="355" t="s">
        <v>27</v>
      </c>
      <c r="J40" s="364"/>
      <c r="K40" s="288">
        <v>8.6</v>
      </c>
      <c r="L40" s="288">
        <v>36</v>
      </c>
      <c r="M40" s="282">
        <v>100</v>
      </c>
    </row>
    <row r="41" spans="1:13" ht="17.100000000000001" customHeight="1" x14ac:dyDescent="0.25">
      <c r="A41" s="351"/>
      <c r="B41" s="352"/>
      <c r="C41" s="32" t="s">
        <v>296</v>
      </c>
      <c r="D41" s="353"/>
      <c r="E41" s="364"/>
      <c r="F41" s="30"/>
      <c r="G41" s="37">
        <v>4</v>
      </c>
      <c r="H41" s="354"/>
      <c r="I41" s="355"/>
      <c r="J41" s="364"/>
      <c r="K41" s="288"/>
      <c r="L41" s="288"/>
      <c r="M41" s="289"/>
    </row>
    <row r="42" spans="1:13" ht="17.100000000000001" customHeight="1" x14ac:dyDescent="0.25">
      <c r="A42" s="280">
        <v>19</v>
      </c>
      <c r="B42" s="366" t="s">
        <v>21</v>
      </c>
      <c r="C42" s="23" t="s">
        <v>234</v>
      </c>
      <c r="D42" s="353">
        <v>4.17</v>
      </c>
      <c r="E42" s="364" t="s">
        <v>226</v>
      </c>
      <c r="F42" s="27"/>
      <c r="G42" s="34"/>
      <c r="H42" s="354">
        <v>4.17</v>
      </c>
      <c r="I42" s="355" t="s">
        <v>27</v>
      </c>
      <c r="J42" s="364"/>
      <c r="K42" s="288"/>
      <c r="L42" s="288">
        <v>4.17</v>
      </c>
      <c r="M42" s="282">
        <v>100</v>
      </c>
    </row>
    <row r="43" spans="1:13" ht="17.100000000000001" customHeight="1" x14ac:dyDescent="0.25">
      <c r="A43" s="281"/>
      <c r="B43" s="367"/>
      <c r="C43" s="32" t="s">
        <v>297</v>
      </c>
      <c r="D43" s="353"/>
      <c r="E43" s="364"/>
      <c r="F43" s="30"/>
      <c r="G43" s="37"/>
      <c r="H43" s="354"/>
      <c r="I43" s="355"/>
      <c r="J43" s="364"/>
      <c r="K43" s="288"/>
      <c r="L43" s="288"/>
      <c r="M43" s="289"/>
    </row>
    <row r="44" spans="1:13" ht="60" customHeight="1" x14ac:dyDescent="0.2">
      <c r="A44" s="22">
        <v>20</v>
      </c>
      <c r="B44" s="44" t="s">
        <v>22</v>
      </c>
      <c r="C44" s="30" t="s">
        <v>298</v>
      </c>
      <c r="D44" s="25">
        <v>5.4</v>
      </c>
      <c r="E44" s="24" t="s">
        <v>226</v>
      </c>
      <c r="F44" s="30"/>
      <c r="G44" s="37"/>
      <c r="H44" s="25">
        <v>5.4</v>
      </c>
      <c r="I44" s="24" t="s">
        <v>27</v>
      </c>
      <c r="J44" s="52"/>
      <c r="K44" s="54"/>
      <c r="L44" s="55">
        <v>5.4</v>
      </c>
      <c r="M44" s="30">
        <v>100</v>
      </c>
    </row>
    <row r="45" spans="1:13" ht="27.75" customHeight="1" x14ac:dyDescent="0.2">
      <c r="A45" s="22">
        <v>21</v>
      </c>
      <c r="B45" s="44" t="s">
        <v>23</v>
      </c>
      <c r="C45" s="24" t="s">
        <v>164</v>
      </c>
      <c r="D45" s="25">
        <v>19.3</v>
      </c>
      <c r="E45" s="24" t="s">
        <v>226</v>
      </c>
      <c r="F45" s="24"/>
      <c r="G45" s="25"/>
      <c r="H45" s="25">
        <v>19.3</v>
      </c>
      <c r="I45" s="24" t="s">
        <v>27</v>
      </c>
      <c r="J45" s="52"/>
      <c r="K45" s="54"/>
      <c r="L45" s="55">
        <v>19.3</v>
      </c>
      <c r="M45" s="24">
        <v>100</v>
      </c>
    </row>
    <row r="46" spans="1:13" ht="21" customHeight="1" x14ac:dyDescent="0.25">
      <c r="A46" s="46"/>
      <c r="B46" s="56" t="s">
        <v>190</v>
      </c>
      <c r="C46" s="57"/>
      <c r="D46" s="58">
        <f>SUM(D30:D45)</f>
        <v>491.35</v>
      </c>
      <c r="E46" s="59"/>
      <c r="F46" s="58"/>
      <c r="G46" s="60">
        <f>SUM(G30:G45)</f>
        <v>40.004000000000005</v>
      </c>
      <c r="H46" s="58">
        <f>SUM(H30:H45)</f>
        <v>451.35</v>
      </c>
      <c r="I46" s="61"/>
      <c r="J46" s="52"/>
      <c r="K46" s="62">
        <f>SUM(K30:K45)</f>
        <v>40</v>
      </c>
      <c r="L46" s="62">
        <f>SUM(L30:L45)</f>
        <v>451.35</v>
      </c>
      <c r="M46" s="52"/>
    </row>
    <row r="47" spans="1:13" ht="18.75" customHeight="1" x14ac:dyDescent="0.2">
      <c r="A47" s="345" t="s">
        <v>28</v>
      </c>
      <c r="B47" s="346"/>
      <c r="C47" s="346"/>
      <c r="D47" s="346"/>
      <c r="E47" s="346"/>
      <c r="F47" s="346"/>
      <c r="G47" s="346"/>
      <c r="H47" s="346"/>
      <c r="I47" s="346"/>
      <c r="J47" s="346"/>
      <c r="K47" s="346"/>
      <c r="L47" s="346"/>
      <c r="M47" s="347"/>
    </row>
    <row r="48" spans="1:13" ht="17.100000000000001" customHeight="1" x14ac:dyDescent="0.25">
      <c r="A48" s="383">
        <v>22</v>
      </c>
      <c r="B48" s="359" t="s">
        <v>9</v>
      </c>
      <c r="C48" s="53" t="s">
        <v>159</v>
      </c>
      <c r="D48" s="354">
        <v>41</v>
      </c>
      <c r="E48" s="355" t="s">
        <v>226</v>
      </c>
      <c r="F48" s="355"/>
      <c r="G48" s="295">
        <v>25</v>
      </c>
      <c r="H48" s="295">
        <v>16</v>
      </c>
      <c r="I48" s="348" t="s">
        <v>28</v>
      </c>
      <c r="J48" s="349"/>
      <c r="K48" s="288">
        <v>6.5</v>
      </c>
      <c r="L48" s="288">
        <v>13</v>
      </c>
      <c r="M48" s="282">
        <v>75</v>
      </c>
    </row>
    <row r="49" spans="1:13" ht="17.100000000000001" customHeight="1" x14ac:dyDescent="0.25">
      <c r="A49" s="299"/>
      <c r="B49" s="360"/>
      <c r="C49" s="32" t="s">
        <v>283</v>
      </c>
      <c r="D49" s="354"/>
      <c r="E49" s="355"/>
      <c r="F49" s="355"/>
      <c r="G49" s="295"/>
      <c r="H49" s="295"/>
      <c r="I49" s="348"/>
      <c r="J49" s="349"/>
      <c r="K49" s="288"/>
      <c r="L49" s="288"/>
      <c r="M49" s="289"/>
    </row>
    <row r="50" spans="1:13" ht="17.100000000000001" customHeight="1" x14ac:dyDescent="0.25">
      <c r="A50" s="351">
        <v>23</v>
      </c>
      <c r="B50" s="359" t="s">
        <v>10</v>
      </c>
      <c r="C50" s="23" t="s">
        <v>284</v>
      </c>
      <c r="D50" s="354">
        <v>8.6999999999999993</v>
      </c>
      <c r="E50" s="355" t="s">
        <v>226</v>
      </c>
      <c r="F50" s="355"/>
      <c r="G50" s="295">
        <v>7</v>
      </c>
      <c r="H50" s="295">
        <v>1.7</v>
      </c>
      <c r="I50" s="348" t="s">
        <v>28</v>
      </c>
      <c r="J50" s="349"/>
      <c r="K50" s="288">
        <v>8.3000000000000007</v>
      </c>
      <c r="L50" s="288">
        <v>11</v>
      </c>
      <c r="M50" s="282">
        <v>241</v>
      </c>
    </row>
    <row r="51" spans="1:13" ht="17.100000000000001" customHeight="1" x14ac:dyDescent="0.25">
      <c r="A51" s="351"/>
      <c r="B51" s="360"/>
      <c r="C51" s="32" t="s">
        <v>285</v>
      </c>
      <c r="D51" s="354"/>
      <c r="E51" s="355"/>
      <c r="F51" s="355"/>
      <c r="G51" s="295"/>
      <c r="H51" s="295"/>
      <c r="I51" s="348"/>
      <c r="J51" s="349"/>
      <c r="K51" s="288"/>
      <c r="L51" s="288"/>
      <c r="M51" s="289"/>
    </row>
    <row r="52" spans="1:13" ht="17.100000000000001" customHeight="1" x14ac:dyDescent="0.25">
      <c r="A52" s="280">
        <v>24</v>
      </c>
      <c r="B52" s="352" t="s">
        <v>11</v>
      </c>
      <c r="C52" s="53" t="s">
        <v>156</v>
      </c>
      <c r="D52" s="354">
        <v>23.1</v>
      </c>
      <c r="E52" s="355" t="s">
        <v>226</v>
      </c>
      <c r="F52" s="355"/>
      <c r="G52" s="295">
        <v>18</v>
      </c>
      <c r="H52" s="295">
        <v>5.0999999999999996</v>
      </c>
      <c r="I52" s="348" t="s">
        <v>28</v>
      </c>
      <c r="J52" s="349"/>
      <c r="K52" s="288">
        <v>10.199999999999999</v>
      </c>
      <c r="L52" s="288">
        <v>17</v>
      </c>
      <c r="M52" s="282">
        <v>126</v>
      </c>
    </row>
    <row r="53" spans="1:13" ht="17.100000000000001" customHeight="1" x14ac:dyDescent="0.25">
      <c r="A53" s="281"/>
      <c r="B53" s="352"/>
      <c r="C53" s="32" t="s">
        <v>286</v>
      </c>
      <c r="D53" s="354"/>
      <c r="E53" s="355"/>
      <c r="F53" s="355"/>
      <c r="G53" s="295"/>
      <c r="H53" s="295"/>
      <c r="I53" s="348"/>
      <c r="J53" s="349"/>
      <c r="K53" s="288"/>
      <c r="L53" s="288"/>
      <c r="M53" s="289"/>
    </row>
    <row r="54" spans="1:13" ht="17.100000000000001" customHeight="1" x14ac:dyDescent="0.25">
      <c r="A54" s="351">
        <v>25</v>
      </c>
      <c r="B54" s="352" t="s">
        <v>15</v>
      </c>
      <c r="C54" s="53" t="s">
        <v>161</v>
      </c>
      <c r="D54" s="354">
        <v>23.2</v>
      </c>
      <c r="E54" s="355" t="s">
        <v>226</v>
      </c>
      <c r="F54" s="355"/>
      <c r="G54" s="295">
        <v>15.2</v>
      </c>
      <c r="H54" s="295">
        <v>8</v>
      </c>
      <c r="I54" s="348" t="s">
        <v>28</v>
      </c>
      <c r="J54" s="349"/>
      <c r="K54" s="288"/>
      <c r="L54" s="288">
        <v>0.5</v>
      </c>
      <c r="M54" s="282">
        <v>2</v>
      </c>
    </row>
    <row r="55" spans="1:13" ht="17.100000000000001" customHeight="1" x14ac:dyDescent="0.25">
      <c r="A55" s="351"/>
      <c r="B55" s="352"/>
      <c r="C55" s="32" t="s">
        <v>287</v>
      </c>
      <c r="D55" s="354"/>
      <c r="E55" s="355"/>
      <c r="F55" s="355"/>
      <c r="G55" s="295"/>
      <c r="H55" s="295"/>
      <c r="I55" s="348"/>
      <c r="J55" s="349"/>
      <c r="K55" s="288"/>
      <c r="L55" s="288"/>
      <c r="M55" s="289"/>
    </row>
    <row r="56" spans="1:13" ht="17.100000000000001" customHeight="1" x14ac:dyDescent="0.25">
      <c r="A56" s="280">
        <v>26</v>
      </c>
      <c r="B56" s="352" t="s">
        <v>16</v>
      </c>
      <c r="C56" s="53" t="s">
        <v>284</v>
      </c>
      <c r="D56" s="354">
        <v>8</v>
      </c>
      <c r="E56" s="355" t="s">
        <v>226</v>
      </c>
      <c r="F56" s="355"/>
      <c r="G56" s="295">
        <v>6</v>
      </c>
      <c r="H56" s="295">
        <v>2</v>
      </c>
      <c r="I56" s="348" t="s">
        <v>28</v>
      </c>
      <c r="J56" s="349"/>
      <c r="K56" s="288">
        <v>0.9</v>
      </c>
      <c r="L56" s="288">
        <v>5.5</v>
      </c>
      <c r="M56" s="282">
        <v>81</v>
      </c>
    </row>
    <row r="57" spans="1:13" ht="17.100000000000001" customHeight="1" x14ac:dyDescent="0.25">
      <c r="A57" s="281"/>
      <c r="B57" s="352"/>
      <c r="C57" s="32" t="s">
        <v>192</v>
      </c>
      <c r="D57" s="354"/>
      <c r="E57" s="355"/>
      <c r="F57" s="282"/>
      <c r="G57" s="293"/>
      <c r="H57" s="295"/>
      <c r="I57" s="348"/>
      <c r="J57" s="349"/>
      <c r="K57" s="288"/>
      <c r="L57" s="288"/>
      <c r="M57" s="289"/>
    </row>
    <row r="58" spans="1:13" ht="17.100000000000001" customHeight="1" x14ac:dyDescent="0.25">
      <c r="A58" s="351">
        <v>27</v>
      </c>
      <c r="B58" s="352" t="s">
        <v>18</v>
      </c>
      <c r="C58" s="53" t="s">
        <v>288</v>
      </c>
      <c r="D58" s="353">
        <v>7.3</v>
      </c>
      <c r="E58" s="364" t="s">
        <v>226</v>
      </c>
      <c r="F58" s="27"/>
      <c r="G58" s="293">
        <v>4.8</v>
      </c>
      <c r="H58" s="354">
        <v>2.5</v>
      </c>
      <c r="I58" s="348" t="s">
        <v>28</v>
      </c>
      <c r="J58" s="349"/>
      <c r="K58" s="288"/>
      <c r="L58" s="288">
        <v>5</v>
      </c>
      <c r="M58" s="282">
        <v>69</v>
      </c>
    </row>
    <row r="59" spans="1:13" ht="17.100000000000001" customHeight="1" x14ac:dyDescent="0.25">
      <c r="A59" s="351"/>
      <c r="B59" s="352"/>
      <c r="C59" s="32" t="s">
        <v>289</v>
      </c>
      <c r="D59" s="353"/>
      <c r="E59" s="364"/>
      <c r="F59" s="30"/>
      <c r="G59" s="294"/>
      <c r="H59" s="354"/>
      <c r="I59" s="348"/>
      <c r="J59" s="349"/>
      <c r="K59" s="288"/>
      <c r="L59" s="288"/>
      <c r="M59" s="289"/>
    </row>
    <row r="60" spans="1:13" ht="17.100000000000001" customHeight="1" x14ac:dyDescent="0.25">
      <c r="A60" s="280">
        <v>28</v>
      </c>
      <c r="B60" s="359" t="s">
        <v>21</v>
      </c>
      <c r="C60" s="53" t="s">
        <v>290</v>
      </c>
      <c r="D60" s="353">
        <v>6.7</v>
      </c>
      <c r="E60" s="364" t="s">
        <v>226</v>
      </c>
      <c r="F60" s="27"/>
      <c r="G60" s="293">
        <v>5</v>
      </c>
      <c r="H60" s="354">
        <v>1.7</v>
      </c>
      <c r="I60" s="348" t="s">
        <v>28</v>
      </c>
      <c r="J60" s="349"/>
      <c r="K60" s="288"/>
      <c r="L60" s="288">
        <v>2.2000000000000002</v>
      </c>
      <c r="M60" s="282">
        <v>32</v>
      </c>
    </row>
    <row r="61" spans="1:13" ht="17.100000000000001" customHeight="1" x14ac:dyDescent="0.25">
      <c r="A61" s="281"/>
      <c r="B61" s="360"/>
      <c r="C61" s="32" t="s">
        <v>216</v>
      </c>
      <c r="D61" s="353"/>
      <c r="E61" s="364"/>
      <c r="F61" s="30"/>
      <c r="G61" s="294"/>
      <c r="H61" s="354"/>
      <c r="I61" s="348"/>
      <c r="J61" s="349"/>
      <c r="K61" s="288"/>
      <c r="L61" s="288"/>
      <c r="M61" s="289"/>
    </row>
    <row r="62" spans="1:13" ht="60.75" customHeight="1" x14ac:dyDescent="0.2">
      <c r="A62" s="22">
        <v>29</v>
      </c>
      <c r="B62" s="64" t="s">
        <v>22</v>
      </c>
      <c r="C62" s="30" t="s">
        <v>291</v>
      </c>
      <c r="D62" s="25">
        <v>7.2</v>
      </c>
      <c r="E62" s="24" t="s">
        <v>226</v>
      </c>
      <c r="F62" s="30"/>
      <c r="G62" s="37">
        <v>5</v>
      </c>
      <c r="H62" s="25">
        <v>2.2000000000000002</v>
      </c>
      <c r="I62" s="24" t="s">
        <v>28</v>
      </c>
      <c r="J62" s="52"/>
      <c r="K62" s="55"/>
      <c r="L62" s="55">
        <v>2.7</v>
      </c>
      <c r="M62" s="30">
        <v>37</v>
      </c>
    </row>
    <row r="63" spans="1:13" ht="27.75" customHeight="1" x14ac:dyDescent="0.25">
      <c r="A63" s="22">
        <v>30</v>
      </c>
      <c r="B63" s="44" t="s">
        <v>23</v>
      </c>
      <c r="C63" s="40" t="s">
        <v>191</v>
      </c>
      <c r="D63" s="25">
        <v>19</v>
      </c>
      <c r="E63" s="24" t="s">
        <v>226</v>
      </c>
      <c r="F63" s="24"/>
      <c r="G63" s="25">
        <v>14</v>
      </c>
      <c r="H63" s="25">
        <v>5</v>
      </c>
      <c r="I63" s="40" t="s">
        <v>28</v>
      </c>
      <c r="J63" s="52"/>
      <c r="K63" s="55"/>
      <c r="L63" s="55">
        <v>5.4</v>
      </c>
      <c r="M63" s="40">
        <v>27</v>
      </c>
    </row>
    <row r="64" spans="1:13" ht="26.25" customHeight="1" x14ac:dyDescent="0.2">
      <c r="A64" s="65"/>
      <c r="B64" s="56" t="s">
        <v>29</v>
      </c>
      <c r="C64" s="57"/>
      <c r="D64" s="57">
        <f>SUM(D48:D63)</f>
        <v>144.20000000000002</v>
      </c>
      <c r="E64" s="66"/>
      <c r="F64" s="57"/>
      <c r="G64" s="51">
        <v>100</v>
      </c>
      <c r="H64" s="57">
        <v>44.2</v>
      </c>
      <c r="I64" s="61"/>
      <c r="J64" s="52"/>
      <c r="K64" s="67">
        <v>25.9</v>
      </c>
      <c r="L64" s="67">
        <v>62.3</v>
      </c>
      <c r="M64" s="52"/>
    </row>
    <row r="65" spans="1:13" ht="18.75" customHeight="1" x14ac:dyDescent="0.2">
      <c r="A65" s="345" t="s">
        <v>30</v>
      </c>
      <c r="B65" s="346"/>
      <c r="C65" s="346"/>
      <c r="D65" s="346"/>
      <c r="E65" s="346"/>
      <c r="F65" s="346"/>
      <c r="G65" s="346"/>
      <c r="H65" s="346"/>
      <c r="I65" s="346"/>
      <c r="J65" s="346"/>
      <c r="K65" s="346"/>
      <c r="L65" s="346"/>
      <c r="M65" s="347"/>
    </row>
    <row r="66" spans="1:13" ht="17.100000000000001" customHeight="1" x14ac:dyDescent="0.25">
      <c r="A66" s="351">
        <v>31</v>
      </c>
      <c r="B66" s="359" t="s">
        <v>9</v>
      </c>
      <c r="C66" s="23" t="s">
        <v>156</v>
      </c>
      <c r="D66" s="354">
        <v>33.1</v>
      </c>
      <c r="E66" s="355" t="s">
        <v>523</v>
      </c>
      <c r="F66" s="355"/>
      <c r="G66" s="379">
        <v>2</v>
      </c>
      <c r="H66" s="355">
        <v>31.1</v>
      </c>
      <c r="I66" s="348" t="s">
        <v>30</v>
      </c>
      <c r="J66" s="349"/>
      <c r="K66" s="288">
        <v>8.6</v>
      </c>
      <c r="L66" s="288">
        <v>9.27</v>
      </c>
      <c r="M66" s="282">
        <v>28</v>
      </c>
    </row>
    <row r="67" spans="1:13" ht="17.100000000000001" customHeight="1" x14ac:dyDescent="0.25">
      <c r="A67" s="351"/>
      <c r="B67" s="360"/>
      <c r="C67" s="32" t="s">
        <v>217</v>
      </c>
      <c r="D67" s="354"/>
      <c r="E67" s="355"/>
      <c r="F67" s="355"/>
      <c r="G67" s="379"/>
      <c r="H67" s="355"/>
      <c r="I67" s="348"/>
      <c r="J67" s="349"/>
      <c r="K67" s="288"/>
      <c r="L67" s="288"/>
      <c r="M67" s="289"/>
    </row>
    <row r="68" spans="1:13" ht="17.100000000000001" customHeight="1" x14ac:dyDescent="0.25">
      <c r="A68" s="351">
        <v>32</v>
      </c>
      <c r="B68" s="359" t="s">
        <v>10</v>
      </c>
      <c r="C68" s="23" t="s">
        <v>161</v>
      </c>
      <c r="D68" s="354">
        <v>71.3</v>
      </c>
      <c r="E68" s="355" t="s">
        <v>523</v>
      </c>
      <c r="F68" s="355"/>
      <c r="G68" s="295">
        <v>2</v>
      </c>
      <c r="H68" s="295">
        <v>69.3</v>
      </c>
      <c r="I68" s="348" t="s">
        <v>30</v>
      </c>
      <c r="J68" s="349"/>
      <c r="K68" s="288">
        <v>7.3</v>
      </c>
      <c r="L68" s="288">
        <v>25.23</v>
      </c>
      <c r="M68" s="282">
        <v>35</v>
      </c>
    </row>
    <row r="69" spans="1:13" ht="17.100000000000001" customHeight="1" x14ac:dyDescent="0.25">
      <c r="A69" s="351"/>
      <c r="B69" s="360"/>
      <c r="C69" s="32" t="s">
        <v>218</v>
      </c>
      <c r="D69" s="354"/>
      <c r="E69" s="355"/>
      <c r="F69" s="355"/>
      <c r="G69" s="295"/>
      <c r="H69" s="295"/>
      <c r="I69" s="348"/>
      <c r="J69" s="349"/>
      <c r="K69" s="288"/>
      <c r="L69" s="288"/>
      <c r="M69" s="289"/>
    </row>
    <row r="70" spans="1:13" ht="17.100000000000001" customHeight="1" x14ac:dyDescent="0.25">
      <c r="A70" s="351">
        <v>33</v>
      </c>
      <c r="B70" s="352" t="s">
        <v>11</v>
      </c>
      <c r="C70" s="53" t="s">
        <v>219</v>
      </c>
      <c r="D70" s="354">
        <v>154.5</v>
      </c>
      <c r="E70" s="355" t="s">
        <v>523</v>
      </c>
      <c r="F70" s="355"/>
      <c r="G70" s="295">
        <v>68</v>
      </c>
      <c r="H70" s="295">
        <v>86.5</v>
      </c>
      <c r="I70" s="348" t="s">
        <v>30</v>
      </c>
      <c r="J70" s="349"/>
      <c r="K70" s="288">
        <v>2.8</v>
      </c>
      <c r="L70" s="288">
        <v>28.2</v>
      </c>
      <c r="M70" s="282">
        <v>21</v>
      </c>
    </row>
    <row r="71" spans="1:13" ht="17.100000000000001" customHeight="1" x14ac:dyDescent="0.25">
      <c r="A71" s="351"/>
      <c r="B71" s="352"/>
      <c r="C71" s="32" t="s">
        <v>220</v>
      </c>
      <c r="D71" s="354"/>
      <c r="E71" s="355"/>
      <c r="F71" s="355"/>
      <c r="G71" s="295"/>
      <c r="H71" s="295"/>
      <c r="I71" s="348"/>
      <c r="J71" s="349"/>
      <c r="K71" s="288"/>
      <c r="L71" s="288"/>
      <c r="M71" s="289"/>
    </row>
    <row r="72" spans="1:13" ht="17.100000000000001" customHeight="1" x14ac:dyDescent="0.25">
      <c r="A72" s="351">
        <v>34</v>
      </c>
      <c r="B72" s="352" t="s">
        <v>12</v>
      </c>
      <c r="C72" s="23" t="s">
        <v>221</v>
      </c>
      <c r="D72" s="354">
        <v>10.65</v>
      </c>
      <c r="E72" s="355" t="s">
        <v>523</v>
      </c>
      <c r="F72" s="355"/>
      <c r="G72" s="295" t="s">
        <v>14</v>
      </c>
      <c r="H72" s="295">
        <v>10.65</v>
      </c>
      <c r="I72" s="348" t="s">
        <v>30</v>
      </c>
      <c r="J72" s="349"/>
      <c r="K72" s="288"/>
      <c r="L72" s="288">
        <v>2.7</v>
      </c>
      <c r="M72" s="282">
        <v>25</v>
      </c>
    </row>
    <row r="73" spans="1:13" ht="17.100000000000001" customHeight="1" x14ac:dyDescent="0.25">
      <c r="A73" s="351"/>
      <c r="B73" s="352"/>
      <c r="C73" s="32" t="s">
        <v>215</v>
      </c>
      <c r="D73" s="354"/>
      <c r="E73" s="355"/>
      <c r="F73" s="355"/>
      <c r="G73" s="295"/>
      <c r="H73" s="295"/>
      <c r="I73" s="348"/>
      <c r="J73" s="349"/>
      <c r="K73" s="288"/>
      <c r="L73" s="288"/>
      <c r="M73" s="289"/>
    </row>
    <row r="74" spans="1:13" ht="17.100000000000001" customHeight="1" x14ac:dyDescent="0.25">
      <c r="A74" s="351">
        <v>35</v>
      </c>
      <c r="B74" s="352" t="s">
        <v>15</v>
      </c>
      <c r="C74" s="53" t="s">
        <v>223</v>
      </c>
      <c r="D74" s="354">
        <v>41.5</v>
      </c>
      <c r="E74" s="355" t="s">
        <v>523</v>
      </c>
      <c r="F74" s="355"/>
      <c r="G74" s="295">
        <v>8</v>
      </c>
      <c r="H74" s="295">
        <v>33.5</v>
      </c>
      <c r="I74" s="348" t="s">
        <v>30</v>
      </c>
      <c r="J74" s="349"/>
      <c r="K74" s="288"/>
      <c r="L74" s="288">
        <v>28.04</v>
      </c>
      <c r="M74" s="282">
        <v>84</v>
      </c>
    </row>
    <row r="75" spans="1:13" ht="17.100000000000001" customHeight="1" x14ac:dyDescent="0.25">
      <c r="A75" s="351"/>
      <c r="B75" s="352"/>
      <c r="C75" s="32" t="s">
        <v>222</v>
      </c>
      <c r="D75" s="354"/>
      <c r="E75" s="355"/>
      <c r="F75" s="355"/>
      <c r="G75" s="295"/>
      <c r="H75" s="295"/>
      <c r="I75" s="348"/>
      <c r="J75" s="349"/>
      <c r="K75" s="288"/>
      <c r="L75" s="288"/>
      <c r="M75" s="289"/>
    </row>
    <row r="76" spans="1:13" ht="17.100000000000001" customHeight="1" x14ac:dyDescent="0.25">
      <c r="A76" s="351">
        <v>36</v>
      </c>
      <c r="B76" s="352" t="s">
        <v>16</v>
      </c>
      <c r="C76" s="53" t="s">
        <v>225</v>
      </c>
      <c r="D76" s="354">
        <v>28.4</v>
      </c>
      <c r="E76" s="355" t="s">
        <v>523</v>
      </c>
      <c r="F76" s="355"/>
      <c r="G76" s="295"/>
      <c r="H76" s="295">
        <v>28.4</v>
      </c>
      <c r="I76" s="348" t="s">
        <v>524</v>
      </c>
      <c r="J76" s="349"/>
      <c r="K76" s="288">
        <v>9</v>
      </c>
      <c r="L76" s="288">
        <v>11.1</v>
      </c>
      <c r="M76" s="282">
        <v>71</v>
      </c>
    </row>
    <row r="77" spans="1:13" ht="17.100000000000001" customHeight="1" x14ac:dyDescent="0.25">
      <c r="A77" s="351"/>
      <c r="B77" s="352"/>
      <c r="C77" s="32" t="s">
        <v>224</v>
      </c>
      <c r="D77" s="354"/>
      <c r="E77" s="355"/>
      <c r="F77" s="282"/>
      <c r="G77" s="293"/>
      <c r="H77" s="295"/>
      <c r="I77" s="348"/>
      <c r="J77" s="349"/>
      <c r="K77" s="288"/>
      <c r="L77" s="288"/>
      <c r="M77" s="289"/>
    </row>
    <row r="78" spans="1:13" ht="17.100000000000001" customHeight="1" x14ac:dyDescent="0.25">
      <c r="A78" s="351">
        <v>37</v>
      </c>
      <c r="B78" s="352" t="s">
        <v>17</v>
      </c>
      <c r="C78" s="53" t="s">
        <v>163</v>
      </c>
      <c r="D78" s="353">
        <v>8</v>
      </c>
      <c r="E78" s="365" t="s">
        <v>523</v>
      </c>
      <c r="F78" s="27"/>
      <c r="G78" s="34"/>
      <c r="H78" s="293">
        <v>8</v>
      </c>
      <c r="I78" s="348" t="s">
        <v>30</v>
      </c>
      <c r="J78" s="349"/>
      <c r="K78" s="288">
        <v>1.6</v>
      </c>
      <c r="L78" s="288"/>
      <c r="M78" s="282">
        <v>20</v>
      </c>
    </row>
    <row r="79" spans="1:13" ht="17.100000000000001" customHeight="1" x14ac:dyDescent="0.25">
      <c r="A79" s="351"/>
      <c r="B79" s="352"/>
      <c r="C79" s="32"/>
      <c r="D79" s="353"/>
      <c r="E79" s="365"/>
      <c r="F79" s="30"/>
      <c r="G79" s="37"/>
      <c r="H79" s="294"/>
      <c r="I79" s="348"/>
      <c r="J79" s="349"/>
      <c r="K79" s="288"/>
      <c r="L79" s="288"/>
      <c r="M79" s="289"/>
    </row>
    <row r="80" spans="1:13" ht="17.100000000000001" customHeight="1" x14ac:dyDescent="0.25">
      <c r="A80" s="351">
        <v>38</v>
      </c>
      <c r="B80" s="352" t="s">
        <v>20</v>
      </c>
      <c r="C80" s="23" t="s">
        <v>193</v>
      </c>
      <c r="D80" s="353">
        <v>15</v>
      </c>
      <c r="E80" s="364" t="s">
        <v>523</v>
      </c>
      <c r="F80" s="27"/>
      <c r="G80" s="34"/>
      <c r="H80" s="354">
        <v>15</v>
      </c>
      <c r="I80" s="348" t="s">
        <v>30</v>
      </c>
      <c r="J80" s="349"/>
      <c r="K80" s="288">
        <v>5.5</v>
      </c>
      <c r="L80" s="288">
        <v>0.8</v>
      </c>
      <c r="M80" s="282">
        <v>5</v>
      </c>
    </row>
    <row r="81" spans="1:13" ht="17.100000000000001" customHeight="1" x14ac:dyDescent="0.25">
      <c r="A81" s="351"/>
      <c r="B81" s="352"/>
      <c r="C81" s="32"/>
      <c r="D81" s="353"/>
      <c r="E81" s="364"/>
      <c r="F81" s="30"/>
      <c r="G81" s="37"/>
      <c r="H81" s="354"/>
      <c r="I81" s="348"/>
      <c r="J81" s="349"/>
      <c r="K81" s="288"/>
      <c r="L81" s="288"/>
      <c r="M81" s="289"/>
    </row>
    <row r="82" spans="1:13" ht="17.100000000000001" customHeight="1" x14ac:dyDescent="0.25">
      <c r="A82" s="351">
        <v>39</v>
      </c>
      <c r="B82" s="359" t="s">
        <v>21</v>
      </c>
      <c r="C82" s="23" t="s">
        <v>446</v>
      </c>
      <c r="D82" s="353">
        <v>28.85</v>
      </c>
      <c r="E82" s="364" t="s">
        <v>523</v>
      </c>
      <c r="F82" s="27"/>
      <c r="G82" s="34"/>
      <c r="H82" s="354">
        <v>8.85</v>
      </c>
      <c r="I82" s="348" t="s">
        <v>30</v>
      </c>
      <c r="J82" s="349"/>
      <c r="K82" s="288">
        <v>4.5</v>
      </c>
      <c r="L82" s="288">
        <v>18.8</v>
      </c>
      <c r="M82" s="282">
        <v>246</v>
      </c>
    </row>
    <row r="83" spans="1:13" ht="17.100000000000001" customHeight="1" x14ac:dyDescent="0.25">
      <c r="A83" s="351"/>
      <c r="B83" s="360"/>
      <c r="C83" s="32">
        <v>6</v>
      </c>
      <c r="D83" s="353"/>
      <c r="E83" s="364"/>
      <c r="F83" s="30"/>
      <c r="G83" s="37">
        <v>20</v>
      </c>
      <c r="H83" s="354"/>
      <c r="I83" s="348"/>
      <c r="J83" s="349"/>
      <c r="K83" s="288"/>
      <c r="L83" s="288"/>
      <c r="M83" s="289"/>
    </row>
    <row r="84" spans="1:13" ht="63" customHeight="1" x14ac:dyDescent="0.2">
      <c r="A84" s="22">
        <v>40</v>
      </c>
      <c r="B84" s="64" t="s">
        <v>22</v>
      </c>
      <c r="C84" s="30" t="s">
        <v>299</v>
      </c>
      <c r="D84" s="25">
        <v>6.1</v>
      </c>
      <c r="E84" s="24" t="s">
        <v>523</v>
      </c>
      <c r="F84" s="30"/>
      <c r="G84" s="37"/>
      <c r="H84" s="25">
        <v>6.1</v>
      </c>
      <c r="I84" s="24" t="s">
        <v>30</v>
      </c>
      <c r="J84" s="52"/>
      <c r="K84" s="55">
        <v>0.7</v>
      </c>
      <c r="L84" s="55">
        <v>1.2</v>
      </c>
      <c r="M84" s="30">
        <v>31</v>
      </c>
    </row>
    <row r="85" spans="1:13" ht="30" customHeight="1" x14ac:dyDescent="0.25">
      <c r="A85" s="22">
        <v>41</v>
      </c>
      <c r="B85" s="44" t="s">
        <v>23</v>
      </c>
      <c r="C85" s="40" t="s">
        <v>300</v>
      </c>
      <c r="D85" s="25">
        <v>19.350000000000001</v>
      </c>
      <c r="E85" s="40" t="s">
        <v>523</v>
      </c>
      <c r="F85" s="40"/>
      <c r="G85" s="45"/>
      <c r="H85" s="45">
        <v>19.350000000000001</v>
      </c>
      <c r="I85" s="40" t="s">
        <v>30</v>
      </c>
      <c r="J85" s="52"/>
      <c r="K85" s="54"/>
      <c r="L85" s="55">
        <v>3.8</v>
      </c>
      <c r="M85" s="24">
        <v>20</v>
      </c>
    </row>
    <row r="86" spans="1:13" s="6" customFormat="1" ht="26.25" customHeight="1" x14ac:dyDescent="0.2">
      <c r="A86" s="65"/>
      <c r="B86" s="56" t="s">
        <v>32</v>
      </c>
      <c r="C86" s="57"/>
      <c r="D86" s="58">
        <f>SUM(D66:D85)</f>
        <v>416.75</v>
      </c>
      <c r="E86" s="59"/>
      <c r="F86" s="58"/>
      <c r="G86" s="68">
        <v>100</v>
      </c>
      <c r="H86" s="58">
        <v>316.75</v>
      </c>
      <c r="I86" s="61"/>
      <c r="J86" s="69"/>
      <c r="K86" s="62">
        <f>SUM(K66:K85)</f>
        <v>40</v>
      </c>
      <c r="L86" s="62">
        <f>SUM(L66:L85)</f>
        <v>129.13999999999999</v>
      </c>
      <c r="M86" s="69"/>
    </row>
    <row r="87" spans="1:13" ht="18.75" customHeight="1" x14ac:dyDescent="0.2">
      <c r="A87" s="345" t="s">
        <v>525</v>
      </c>
      <c r="B87" s="346"/>
      <c r="C87" s="346"/>
      <c r="D87" s="346"/>
      <c r="E87" s="346"/>
      <c r="F87" s="346"/>
      <c r="G87" s="346"/>
      <c r="H87" s="346"/>
      <c r="I87" s="346"/>
      <c r="J87" s="346"/>
      <c r="K87" s="346"/>
      <c r="L87" s="346"/>
      <c r="M87" s="347"/>
    </row>
    <row r="88" spans="1:13" ht="17.100000000000001" customHeight="1" x14ac:dyDescent="0.25">
      <c r="A88" s="351">
        <v>42</v>
      </c>
      <c r="B88" s="366" t="s">
        <v>9</v>
      </c>
      <c r="C88" s="53" t="s">
        <v>213</v>
      </c>
      <c r="D88" s="354">
        <v>40.700000000000003</v>
      </c>
      <c r="E88" s="355" t="s">
        <v>523</v>
      </c>
      <c r="F88" s="355"/>
      <c r="G88" s="295">
        <v>15</v>
      </c>
      <c r="H88" s="295">
        <v>25.7</v>
      </c>
      <c r="I88" s="355" t="s">
        <v>525</v>
      </c>
      <c r="J88" s="364"/>
      <c r="K88" s="361">
        <v>15</v>
      </c>
      <c r="L88" s="361">
        <v>24.5</v>
      </c>
      <c r="M88" s="282">
        <v>100</v>
      </c>
    </row>
    <row r="89" spans="1:13" ht="17.100000000000001" customHeight="1" x14ac:dyDescent="0.25">
      <c r="A89" s="351"/>
      <c r="B89" s="367"/>
      <c r="C89" s="32" t="s">
        <v>321</v>
      </c>
      <c r="D89" s="354"/>
      <c r="E89" s="355"/>
      <c r="F89" s="355"/>
      <c r="G89" s="295"/>
      <c r="H89" s="295"/>
      <c r="I89" s="355"/>
      <c r="J89" s="364"/>
      <c r="K89" s="361"/>
      <c r="L89" s="361"/>
      <c r="M89" s="289"/>
    </row>
    <row r="90" spans="1:13" ht="17.100000000000001" customHeight="1" x14ac:dyDescent="0.25">
      <c r="A90" s="351">
        <v>43</v>
      </c>
      <c r="B90" s="366" t="s">
        <v>10</v>
      </c>
      <c r="C90" s="53" t="s">
        <v>194</v>
      </c>
      <c r="D90" s="354">
        <v>24.8</v>
      </c>
      <c r="E90" s="355" t="s">
        <v>523</v>
      </c>
      <c r="F90" s="355"/>
      <c r="G90" s="295">
        <v>15</v>
      </c>
      <c r="H90" s="295">
        <v>9.8000000000000007</v>
      </c>
      <c r="I90" s="355" t="s">
        <v>525</v>
      </c>
      <c r="J90" s="364"/>
      <c r="K90" s="361">
        <v>15</v>
      </c>
      <c r="L90" s="361">
        <v>17.399999999999999</v>
      </c>
      <c r="M90" s="282">
        <v>100</v>
      </c>
    </row>
    <row r="91" spans="1:13" ht="17.100000000000001" customHeight="1" x14ac:dyDescent="0.25">
      <c r="A91" s="351"/>
      <c r="B91" s="367"/>
      <c r="C91" s="32" t="s">
        <v>174</v>
      </c>
      <c r="D91" s="354"/>
      <c r="E91" s="355"/>
      <c r="F91" s="355"/>
      <c r="G91" s="295"/>
      <c r="H91" s="295"/>
      <c r="I91" s="355"/>
      <c r="J91" s="364"/>
      <c r="K91" s="361"/>
      <c r="L91" s="361"/>
      <c r="M91" s="289"/>
    </row>
    <row r="92" spans="1:13" ht="17.100000000000001" customHeight="1" x14ac:dyDescent="0.25">
      <c r="A92" s="351">
        <v>44</v>
      </c>
      <c r="B92" s="352" t="s">
        <v>11</v>
      </c>
      <c r="C92" s="53" t="s">
        <v>322</v>
      </c>
      <c r="D92" s="354">
        <v>144.1</v>
      </c>
      <c r="E92" s="355" t="s">
        <v>523</v>
      </c>
      <c r="F92" s="355"/>
      <c r="G92" s="295">
        <v>45</v>
      </c>
      <c r="H92" s="295">
        <v>99.1</v>
      </c>
      <c r="I92" s="355" t="s">
        <v>525</v>
      </c>
      <c r="J92" s="364"/>
      <c r="K92" s="288">
        <v>45</v>
      </c>
      <c r="L92" s="288">
        <v>12.6</v>
      </c>
      <c r="M92" s="282">
        <v>96</v>
      </c>
    </row>
    <row r="93" spans="1:13" ht="17.100000000000001" customHeight="1" x14ac:dyDescent="0.25">
      <c r="A93" s="351"/>
      <c r="B93" s="352"/>
      <c r="C93" s="32" t="s">
        <v>323</v>
      </c>
      <c r="D93" s="354"/>
      <c r="E93" s="355"/>
      <c r="F93" s="355"/>
      <c r="G93" s="295"/>
      <c r="H93" s="295"/>
      <c r="I93" s="355"/>
      <c r="J93" s="364"/>
      <c r="K93" s="288"/>
      <c r="L93" s="288"/>
      <c r="M93" s="289"/>
    </row>
    <row r="94" spans="1:13" ht="17.100000000000001" customHeight="1" x14ac:dyDescent="0.25">
      <c r="A94" s="351">
        <v>46</v>
      </c>
      <c r="B94" s="352" t="s">
        <v>15</v>
      </c>
      <c r="C94" s="53" t="s">
        <v>221</v>
      </c>
      <c r="D94" s="354">
        <v>8.5</v>
      </c>
      <c r="E94" s="282" t="s">
        <v>523</v>
      </c>
      <c r="F94" s="24"/>
      <c r="G94" s="295"/>
      <c r="H94" s="293">
        <v>8.5</v>
      </c>
      <c r="I94" s="355" t="s">
        <v>525</v>
      </c>
      <c r="J94" s="364"/>
      <c r="K94" s="361"/>
      <c r="L94" s="361">
        <v>2.6</v>
      </c>
      <c r="M94" s="282">
        <v>50</v>
      </c>
    </row>
    <row r="95" spans="1:13" ht="17.100000000000001" customHeight="1" x14ac:dyDescent="0.25">
      <c r="A95" s="351"/>
      <c r="B95" s="352"/>
      <c r="C95" s="32" t="s">
        <v>171</v>
      </c>
      <c r="D95" s="354"/>
      <c r="E95" s="283"/>
      <c r="F95" s="24"/>
      <c r="G95" s="295"/>
      <c r="H95" s="294"/>
      <c r="I95" s="355"/>
      <c r="J95" s="364"/>
      <c r="K95" s="361"/>
      <c r="L95" s="361"/>
      <c r="M95" s="283"/>
    </row>
    <row r="96" spans="1:13" ht="17.100000000000001" customHeight="1" x14ac:dyDescent="0.25">
      <c r="A96" s="351">
        <v>47</v>
      </c>
      <c r="B96" s="352" t="s">
        <v>16</v>
      </c>
      <c r="C96" s="53" t="s">
        <v>182</v>
      </c>
      <c r="D96" s="354">
        <v>20.100000000000001</v>
      </c>
      <c r="E96" s="355" t="s">
        <v>523</v>
      </c>
      <c r="F96" s="355"/>
      <c r="G96" s="295"/>
      <c r="H96" s="295">
        <v>20.100000000000001</v>
      </c>
      <c r="I96" s="355" t="s">
        <v>528</v>
      </c>
      <c r="J96" s="364"/>
      <c r="K96" s="364"/>
      <c r="L96" s="361">
        <v>17.5</v>
      </c>
      <c r="M96" s="282">
        <v>100</v>
      </c>
    </row>
    <row r="97" spans="1:13" ht="17.100000000000001" customHeight="1" x14ac:dyDescent="0.25">
      <c r="A97" s="351"/>
      <c r="B97" s="352"/>
      <c r="C97" s="32" t="s">
        <v>188</v>
      </c>
      <c r="D97" s="354"/>
      <c r="E97" s="355"/>
      <c r="F97" s="355"/>
      <c r="G97" s="293"/>
      <c r="H97" s="295"/>
      <c r="I97" s="355"/>
      <c r="J97" s="364"/>
      <c r="K97" s="364"/>
      <c r="L97" s="361"/>
      <c r="M97" s="289"/>
    </row>
    <row r="98" spans="1:13" ht="17.100000000000001" customHeight="1" x14ac:dyDescent="0.25">
      <c r="A98" s="351">
        <v>48</v>
      </c>
      <c r="B98" s="352" t="s">
        <v>17</v>
      </c>
      <c r="C98" s="53" t="s">
        <v>173</v>
      </c>
      <c r="D98" s="353">
        <v>7.4</v>
      </c>
      <c r="E98" s="355" t="s">
        <v>523</v>
      </c>
      <c r="F98" s="355"/>
      <c r="G98" s="35"/>
      <c r="H98" s="295">
        <v>7.4</v>
      </c>
      <c r="I98" s="282" t="s">
        <v>525</v>
      </c>
      <c r="J98" s="364"/>
      <c r="K98" s="364"/>
      <c r="L98" s="361">
        <v>3.8</v>
      </c>
      <c r="M98" s="282">
        <v>64</v>
      </c>
    </row>
    <row r="99" spans="1:13" ht="17.100000000000001" customHeight="1" x14ac:dyDescent="0.25">
      <c r="A99" s="351"/>
      <c r="B99" s="352"/>
      <c r="C99" s="32"/>
      <c r="D99" s="353"/>
      <c r="E99" s="355"/>
      <c r="F99" s="282"/>
      <c r="G99" s="36"/>
      <c r="H99" s="293"/>
      <c r="I99" s="283"/>
      <c r="J99" s="364"/>
      <c r="K99" s="364"/>
      <c r="L99" s="361"/>
      <c r="M99" s="289"/>
    </row>
    <row r="100" spans="1:13" ht="17.100000000000001" customHeight="1" x14ac:dyDescent="0.25">
      <c r="A100" s="351">
        <v>49</v>
      </c>
      <c r="B100" s="352" t="s">
        <v>20</v>
      </c>
      <c r="C100" s="53" t="s">
        <v>307</v>
      </c>
      <c r="D100" s="353">
        <v>11.4</v>
      </c>
      <c r="E100" s="355" t="s">
        <v>523</v>
      </c>
      <c r="F100" s="27"/>
      <c r="G100" s="34"/>
      <c r="H100" s="293">
        <v>6.9</v>
      </c>
      <c r="I100" s="355" t="s">
        <v>525</v>
      </c>
      <c r="J100" s="364"/>
      <c r="K100" s="288">
        <v>4.5</v>
      </c>
      <c r="L100" s="288">
        <v>6.9</v>
      </c>
      <c r="M100" s="282">
        <v>100</v>
      </c>
    </row>
    <row r="101" spans="1:13" ht="17.100000000000001" customHeight="1" x14ac:dyDescent="0.25">
      <c r="A101" s="351"/>
      <c r="B101" s="352"/>
      <c r="C101" s="32" t="s">
        <v>324</v>
      </c>
      <c r="D101" s="353"/>
      <c r="E101" s="355"/>
      <c r="F101" s="30"/>
      <c r="G101" s="37">
        <v>4.5</v>
      </c>
      <c r="H101" s="294"/>
      <c r="I101" s="355"/>
      <c r="J101" s="364"/>
      <c r="K101" s="288"/>
      <c r="L101" s="288"/>
      <c r="M101" s="289"/>
    </row>
    <row r="102" spans="1:13" ht="17.100000000000001" customHeight="1" x14ac:dyDescent="0.25">
      <c r="A102" s="280">
        <v>51</v>
      </c>
      <c r="B102" s="366" t="s">
        <v>21</v>
      </c>
      <c r="C102" s="53" t="s">
        <v>335</v>
      </c>
      <c r="D102" s="353">
        <v>5.5</v>
      </c>
      <c r="E102" s="364" t="s">
        <v>523</v>
      </c>
      <c r="F102" s="27"/>
      <c r="G102" s="34"/>
      <c r="H102" s="354">
        <v>5.5</v>
      </c>
      <c r="I102" s="355" t="s">
        <v>525</v>
      </c>
      <c r="J102" s="364"/>
      <c r="K102" s="364"/>
      <c r="L102" s="288">
        <v>5.2</v>
      </c>
      <c r="M102" s="282">
        <v>93</v>
      </c>
    </row>
    <row r="103" spans="1:13" ht="17.100000000000001" customHeight="1" x14ac:dyDescent="0.25">
      <c r="A103" s="281"/>
      <c r="B103" s="367"/>
      <c r="C103" s="32" t="s">
        <v>336</v>
      </c>
      <c r="D103" s="353"/>
      <c r="E103" s="364"/>
      <c r="F103" s="30"/>
      <c r="G103" s="37"/>
      <c r="H103" s="354"/>
      <c r="I103" s="355"/>
      <c r="J103" s="364"/>
      <c r="K103" s="364"/>
      <c r="L103" s="288"/>
      <c r="M103" s="289"/>
    </row>
    <row r="104" spans="1:13" ht="34.5" customHeight="1" x14ac:dyDescent="0.25">
      <c r="A104" s="43">
        <v>52</v>
      </c>
      <c r="B104" s="28" t="s">
        <v>337</v>
      </c>
      <c r="C104" s="32" t="s">
        <v>338</v>
      </c>
      <c r="D104" s="38">
        <v>70.3</v>
      </c>
      <c r="E104" s="25" t="s">
        <v>526</v>
      </c>
      <c r="F104" s="24"/>
      <c r="G104" s="37">
        <v>60.5</v>
      </c>
      <c r="H104" s="24">
        <v>9.8000000000000007</v>
      </c>
      <c r="I104" s="24" t="s">
        <v>525</v>
      </c>
      <c r="J104" s="24"/>
      <c r="K104" s="24">
        <v>60.5</v>
      </c>
      <c r="L104" s="24">
        <v>7.4</v>
      </c>
      <c r="M104" s="24">
        <v>92</v>
      </c>
    </row>
    <row r="105" spans="1:13" ht="58.5" customHeight="1" x14ac:dyDescent="0.2">
      <c r="A105" s="22">
        <v>53</v>
      </c>
      <c r="B105" s="64" t="s">
        <v>22</v>
      </c>
      <c r="C105" s="30" t="s">
        <v>195</v>
      </c>
      <c r="D105" s="25">
        <v>15.2</v>
      </c>
      <c r="E105" s="25" t="s">
        <v>526</v>
      </c>
      <c r="F105" s="41"/>
      <c r="G105" s="37"/>
      <c r="H105" s="41">
        <v>15.2</v>
      </c>
      <c r="I105" s="24" t="s">
        <v>525</v>
      </c>
      <c r="J105" s="41"/>
      <c r="K105" s="41"/>
      <c r="L105" s="41">
        <v>14.6</v>
      </c>
      <c r="M105" s="41">
        <v>80</v>
      </c>
    </row>
    <row r="106" spans="1:13" ht="30" customHeight="1" x14ac:dyDescent="0.2">
      <c r="A106" s="22">
        <v>54</v>
      </c>
      <c r="B106" s="44" t="s">
        <v>23</v>
      </c>
      <c r="C106" s="24" t="s">
        <v>191</v>
      </c>
      <c r="D106" s="25">
        <v>19.125</v>
      </c>
      <c r="E106" s="25" t="s">
        <v>527</v>
      </c>
      <c r="F106" s="24"/>
      <c r="G106" s="25"/>
      <c r="H106" s="25">
        <v>19.13</v>
      </c>
      <c r="I106" s="24" t="s">
        <v>525</v>
      </c>
      <c r="J106" s="25"/>
      <c r="K106" s="25"/>
      <c r="L106" s="25">
        <v>12.75</v>
      </c>
      <c r="M106" s="25">
        <v>66</v>
      </c>
    </row>
    <row r="107" spans="1:13" s="6" customFormat="1" ht="24" customHeight="1" x14ac:dyDescent="0.2">
      <c r="A107" s="65"/>
      <c r="B107" s="56" t="s">
        <v>31</v>
      </c>
      <c r="C107" s="57"/>
      <c r="D107" s="68">
        <f>SUM(D88:D106)</f>
        <v>367.125</v>
      </c>
      <c r="E107" s="37"/>
      <c r="F107" s="30"/>
      <c r="G107" s="50">
        <v>140</v>
      </c>
      <c r="H107" s="50">
        <v>227.13</v>
      </c>
      <c r="I107" s="37"/>
      <c r="J107" s="37"/>
      <c r="K107" s="50">
        <f>SUM(K88:K106)</f>
        <v>140</v>
      </c>
      <c r="L107" s="50">
        <f>SUM(L88:L106)</f>
        <v>125.25</v>
      </c>
      <c r="M107" s="50"/>
    </row>
    <row r="108" spans="1:13" ht="19.5" customHeight="1" x14ac:dyDescent="0.2">
      <c r="A108" s="345" t="s">
        <v>33</v>
      </c>
      <c r="B108" s="346"/>
      <c r="C108" s="346"/>
      <c r="D108" s="346"/>
      <c r="E108" s="346"/>
      <c r="F108" s="346"/>
      <c r="G108" s="346"/>
      <c r="H108" s="346"/>
      <c r="I108" s="346"/>
      <c r="J108" s="346"/>
      <c r="K108" s="346"/>
      <c r="L108" s="346"/>
      <c r="M108" s="347"/>
    </row>
    <row r="109" spans="1:13" ht="17.100000000000001" customHeight="1" x14ac:dyDescent="0.25">
      <c r="A109" s="351">
        <v>55</v>
      </c>
      <c r="B109" s="366" t="s">
        <v>9</v>
      </c>
      <c r="C109" s="53" t="s">
        <v>474</v>
      </c>
      <c r="D109" s="293">
        <v>73</v>
      </c>
      <c r="E109" s="282" t="s">
        <v>226</v>
      </c>
      <c r="F109" s="355"/>
      <c r="G109" s="295">
        <v>50</v>
      </c>
      <c r="H109" s="295">
        <v>23</v>
      </c>
      <c r="I109" s="282" t="s">
        <v>33</v>
      </c>
      <c r="J109" s="364"/>
      <c r="K109" s="361">
        <v>29.3</v>
      </c>
      <c r="L109" s="361">
        <v>43.7</v>
      </c>
      <c r="M109" s="282">
        <v>100</v>
      </c>
    </row>
    <row r="110" spans="1:13" ht="17.100000000000001" customHeight="1" x14ac:dyDescent="0.25">
      <c r="A110" s="351"/>
      <c r="B110" s="367"/>
      <c r="C110" s="32" t="s">
        <v>282</v>
      </c>
      <c r="D110" s="294"/>
      <c r="E110" s="283"/>
      <c r="F110" s="355"/>
      <c r="G110" s="295"/>
      <c r="H110" s="295"/>
      <c r="I110" s="283"/>
      <c r="J110" s="364"/>
      <c r="K110" s="361"/>
      <c r="L110" s="361"/>
      <c r="M110" s="289"/>
    </row>
    <row r="111" spans="1:13" ht="17.100000000000001" customHeight="1" x14ac:dyDescent="0.25">
      <c r="A111" s="351">
        <v>56</v>
      </c>
      <c r="B111" s="366" t="s">
        <v>10</v>
      </c>
      <c r="C111" s="53" t="s">
        <v>182</v>
      </c>
      <c r="D111" s="293">
        <v>19.5</v>
      </c>
      <c r="E111" s="282" t="s">
        <v>226</v>
      </c>
      <c r="F111" s="355"/>
      <c r="G111" s="295">
        <v>10</v>
      </c>
      <c r="H111" s="295">
        <v>9.5</v>
      </c>
      <c r="I111" s="282" t="s">
        <v>33</v>
      </c>
      <c r="J111" s="364"/>
      <c r="K111" s="361"/>
      <c r="L111" s="361">
        <v>19.5</v>
      </c>
      <c r="M111" s="282">
        <v>100</v>
      </c>
    </row>
    <row r="112" spans="1:13" ht="17.100000000000001" customHeight="1" x14ac:dyDescent="0.25">
      <c r="A112" s="351"/>
      <c r="B112" s="367"/>
      <c r="C112" s="32" t="s">
        <v>475</v>
      </c>
      <c r="D112" s="294"/>
      <c r="E112" s="283"/>
      <c r="F112" s="355"/>
      <c r="G112" s="295"/>
      <c r="H112" s="295"/>
      <c r="I112" s="283"/>
      <c r="J112" s="364"/>
      <c r="K112" s="361"/>
      <c r="L112" s="361"/>
      <c r="M112" s="289"/>
    </row>
    <row r="113" spans="1:13" ht="17.100000000000001" customHeight="1" x14ac:dyDescent="0.25">
      <c r="A113" s="351">
        <v>57</v>
      </c>
      <c r="B113" s="376" t="s">
        <v>11</v>
      </c>
      <c r="C113" s="53" t="s">
        <v>476</v>
      </c>
      <c r="D113" s="293">
        <v>160</v>
      </c>
      <c r="E113" s="282" t="s">
        <v>226</v>
      </c>
      <c r="F113" s="355"/>
      <c r="G113" s="295">
        <v>150</v>
      </c>
      <c r="H113" s="295">
        <v>10</v>
      </c>
      <c r="I113" s="282" t="s">
        <v>33</v>
      </c>
      <c r="J113" s="364"/>
      <c r="K113" s="361">
        <v>33.6</v>
      </c>
      <c r="L113" s="361">
        <v>28.4</v>
      </c>
      <c r="M113" s="282">
        <v>82</v>
      </c>
    </row>
    <row r="114" spans="1:13" ht="17.25" customHeight="1" x14ac:dyDescent="0.25">
      <c r="A114" s="351"/>
      <c r="B114" s="377"/>
      <c r="C114" s="32" t="s">
        <v>477</v>
      </c>
      <c r="D114" s="294"/>
      <c r="E114" s="283"/>
      <c r="F114" s="355"/>
      <c r="G114" s="295"/>
      <c r="H114" s="295"/>
      <c r="I114" s="283"/>
      <c r="J114" s="364"/>
      <c r="K114" s="361"/>
      <c r="L114" s="361"/>
      <c r="M114" s="289"/>
    </row>
    <row r="115" spans="1:13" ht="24.95" customHeight="1" x14ac:dyDescent="0.25">
      <c r="A115" s="351">
        <v>58</v>
      </c>
      <c r="B115" s="376" t="s">
        <v>337</v>
      </c>
      <c r="C115" s="53" t="s">
        <v>301</v>
      </c>
      <c r="D115" s="293">
        <v>81.3</v>
      </c>
      <c r="E115" s="282" t="s">
        <v>226</v>
      </c>
      <c r="F115" s="355"/>
      <c r="G115" s="295">
        <v>30</v>
      </c>
      <c r="H115" s="295"/>
      <c r="I115" s="282" t="s">
        <v>33</v>
      </c>
      <c r="J115" s="364"/>
      <c r="K115" s="361">
        <v>23</v>
      </c>
      <c r="L115" s="361">
        <v>30.6</v>
      </c>
      <c r="M115" s="282">
        <v>98</v>
      </c>
    </row>
    <row r="116" spans="1:13" ht="17.100000000000001" customHeight="1" x14ac:dyDescent="0.25">
      <c r="A116" s="351"/>
      <c r="B116" s="377"/>
      <c r="C116" s="32" t="s">
        <v>478</v>
      </c>
      <c r="D116" s="294"/>
      <c r="E116" s="283"/>
      <c r="F116" s="355"/>
      <c r="G116" s="295"/>
      <c r="H116" s="295"/>
      <c r="I116" s="283"/>
      <c r="J116" s="364"/>
      <c r="K116" s="361"/>
      <c r="L116" s="361"/>
      <c r="M116" s="289"/>
    </row>
    <row r="117" spans="1:13" ht="17.100000000000001" customHeight="1" x14ac:dyDescent="0.25">
      <c r="A117" s="351">
        <v>59</v>
      </c>
      <c r="B117" s="352" t="s">
        <v>16</v>
      </c>
      <c r="C117" s="53" t="s">
        <v>161</v>
      </c>
      <c r="D117" s="293">
        <v>66</v>
      </c>
      <c r="E117" s="282" t="s">
        <v>226</v>
      </c>
      <c r="F117" s="355"/>
      <c r="G117" s="295">
        <v>76</v>
      </c>
      <c r="H117" s="295">
        <v>5.3</v>
      </c>
      <c r="I117" s="282" t="s">
        <v>33</v>
      </c>
      <c r="J117" s="364"/>
      <c r="K117" s="364">
        <v>48.3</v>
      </c>
      <c r="L117" s="361">
        <v>17.7</v>
      </c>
      <c r="M117" s="282">
        <v>100</v>
      </c>
    </row>
    <row r="118" spans="1:13" ht="17.100000000000001" customHeight="1" x14ac:dyDescent="0.25">
      <c r="A118" s="351"/>
      <c r="B118" s="352"/>
      <c r="C118" s="32" t="s">
        <v>162</v>
      </c>
      <c r="D118" s="294"/>
      <c r="E118" s="283"/>
      <c r="F118" s="355"/>
      <c r="G118" s="295"/>
      <c r="H118" s="295"/>
      <c r="I118" s="283"/>
      <c r="J118" s="364"/>
      <c r="K118" s="364"/>
      <c r="L118" s="361"/>
      <c r="M118" s="289"/>
    </row>
    <row r="119" spans="1:13" ht="12.75" customHeight="1" x14ac:dyDescent="0.25">
      <c r="A119" s="351">
        <v>60</v>
      </c>
      <c r="B119" s="352" t="s">
        <v>20</v>
      </c>
      <c r="C119" s="53" t="s">
        <v>479</v>
      </c>
      <c r="D119" s="293">
        <v>10</v>
      </c>
      <c r="E119" s="282" t="s">
        <v>226</v>
      </c>
      <c r="F119" s="355"/>
      <c r="G119" s="295">
        <v>24</v>
      </c>
      <c r="H119" s="295"/>
      <c r="I119" s="282" t="s">
        <v>33</v>
      </c>
      <c r="J119" s="364"/>
      <c r="K119" s="361">
        <v>6</v>
      </c>
      <c r="L119" s="361">
        <v>2</v>
      </c>
      <c r="M119" s="282">
        <v>90</v>
      </c>
    </row>
    <row r="120" spans="1:13" ht="17.100000000000001" customHeight="1" x14ac:dyDescent="0.25">
      <c r="A120" s="351"/>
      <c r="B120" s="352"/>
      <c r="C120" s="32"/>
      <c r="D120" s="294"/>
      <c r="E120" s="283"/>
      <c r="F120" s="282"/>
      <c r="G120" s="293"/>
      <c r="H120" s="293"/>
      <c r="I120" s="283"/>
      <c r="J120" s="364"/>
      <c r="K120" s="361"/>
      <c r="L120" s="361"/>
      <c r="M120" s="289"/>
    </row>
    <row r="121" spans="1:13" ht="13.5" customHeight="1" x14ac:dyDescent="0.25">
      <c r="A121" s="351">
        <v>61</v>
      </c>
      <c r="B121" s="376" t="s">
        <v>480</v>
      </c>
      <c r="C121" s="53" t="s">
        <v>168</v>
      </c>
      <c r="D121" s="331">
        <v>24</v>
      </c>
      <c r="E121" s="282" t="s">
        <v>226</v>
      </c>
      <c r="F121" s="27"/>
      <c r="G121" s="293">
        <v>60</v>
      </c>
      <c r="H121" s="293">
        <v>6</v>
      </c>
      <c r="I121" s="282" t="s">
        <v>33</v>
      </c>
      <c r="J121" s="364"/>
      <c r="K121" s="364"/>
      <c r="L121" s="361">
        <v>10</v>
      </c>
      <c r="M121" s="282">
        <v>40</v>
      </c>
    </row>
    <row r="122" spans="1:13" ht="17.100000000000001" customHeight="1" x14ac:dyDescent="0.25">
      <c r="A122" s="351"/>
      <c r="B122" s="377"/>
      <c r="C122" s="32" t="s">
        <v>481</v>
      </c>
      <c r="D122" s="332"/>
      <c r="E122" s="283"/>
      <c r="F122" s="30"/>
      <c r="G122" s="289"/>
      <c r="H122" s="294"/>
      <c r="I122" s="283"/>
      <c r="J122" s="364"/>
      <c r="K122" s="364"/>
      <c r="L122" s="361"/>
      <c r="M122" s="289"/>
    </row>
    <row r="123" spans="1:13" ht="14.25" customHeight="1" x14ac:dyDescent="0.25">
      <c r="A123" s="351">
        <v>62</v>
      </c>
      <c r="B123" s="366" t="s">
        <v>21</v>
      </c>
      <c r="C123" s="53" t="s">
        <v>482</v>
      </c>
      <c r="D123" s="293">
        <v>4.5999999999999996</v>
      </c>
      <c r="E123" s="282" t="s">
        <v>226</v>
      </c>
      <c r="F123" s="27"/>
      <c r="G123" s="293"/>
      <c r="H123" s="354">
        <v>1</v>
      </c>
      <c r="I123" s="282" t="s">
        <v>33</v>
      </c>
      <c r="J123" s="364"/>
      <c r="K123" s="364"/>
      <c r="L123" s="361">
        <v>4.7</v>
      </c>
      <c r="M123" s="282">
        <v>100</v>
      </c>
    </row>
    <row r="124" spans="1:13" ht="17.100000000000001" customHeight="1" x14ac:dyDescent="0.25">
      <c r="A124" s="351"/>
      <c r="B124" s="367"/>
      <c r="C124" s="32" t="s">
        <v>483</v>
      </c>
      <c r="D124" s="294"/>
      <c r="E124" s="283"/>
      <c r="F124" s="30"/>
      <c r="G124" s="289"/>
      <c r="H124" s="354"/>
      <c r="I124" s="283"/>
      <c r="J124" s="364"/>
      <c r="K124" s="364"/>
      <c r="L124" s="361"/>
      <c r="M124" s="289"/>
    </row>
    <row r="125" spans="1:13" ht="30" customHeight="1" x14ac:dyDescent="0.25">
      <c r="A125" s="43">
        <v>63</v>
      </c>
      <c r="B125" s="73" t="s">
        <v>305</v>
      </c>
      <c r="C125" s="32" t="s">
        <v>306</v>
      </c>
      <c r="D125" s="37">
        <v>30</v>
      </c>
      <c r="E125" s="282" t="s">
        <v>226</v>
      </c>
      <c r="F125" s="30"/>
      <c r="G125" s="37">
        <v>10</v>
      </c>
      <c r="H125" s="33"/>
      <c r="I125" s="24" t="s">
        <v>33</v>
      </c>
      <c r="J125" s="26"/>
      <c r="K125" s="26">
        <v>2.2999999999999998</v>
      </c>
      <c r="L125" s="70">
        <v>7.2</v>
      </c>
      <c r="M125" s="30">
        <v>31.6</v>
      </c>
    </row>
    <row r="126" spans="1:13" ht="30" customHeight="1" x14ac:dyDescent="0.2">
      <c r="A126" s="22">
        <v>64</v>
      </c>
      <c r="B126" s="64" t="s">
        <v>17</v>
      </c>
      <c r="C126" s="30" t="s">
        <v>169</v>
      </c>
      <c r="D126" s="25">
        <v>1</v>
      </c>
      <c r="E126" s="283"/>
      <c r="F126" s="30"/>
      <c r="G126" s="37"/>
      <c r="H126" s="25">
        <v>4.5999999999999996</v>
      </c>
      <c r="I126" s="24" t="s">
        <v>33</v>
      </c>
      <c r="J126" s="52"/>
      <c r="K126" s="52"/>
      <c r="L126" s="74">
        <v>1</v>
      </c>
      <c r="M126" s="30">
        <v>100</v>
      </c>
    </row>
    <row r="127" spans="1:13" ht="30" customHeight="1" x14ac:dyDescent="0.25">
      <c r="A127" s="22">
        <v>65</v>
      </c>
      <c r="B127" s="44" t="s">
        <v>302</v>
      </c>
      <c r="C127" s="24" t="s">
        <v>277</v>
      </c>
      <c r="D127" s="25">
        <v>93</v>
      </c>
      <c r="E127" s="282" t="s">
        <v>226</v>
      </c>
      <c r="F127" s="24"/>
      <c r="G127" s="25">
        <v>90</v>
      </c>
      <c r="H127" s="25">
        <v>3</v>
      </c>
      <c r="I127" s="24" t="s">
        <v>33</v>
      </c>
      <c r="J127" s="52"/>
      <c r="K127" s="13">
        <v>10</v>
      </c>
      <c r="L127" s="75">
        <v>83</v>
      </c>
      <c r="M127" s="24">
        <v>100</v>
      </c>
    </row>
    <row r="128" spans="1:13" ht="30" customHeight="1" x14ac:dyDescent="0.25">
      <c r="A128" s="22">
        <v>66</v>
      </c>
      <c r="B128" s="64" t="s">
        <v>22</v>
      </c>
      <c r="C128" s="24" t="s">
        <v>304</v>
      </c>
      <c r="D128" s="25">
        <v>4</v>
      </c>
      <c r="E128" s="283"/>
      <c r="F128" s="24"/>
      <c r="G128" s="25"/>
      <c r="H128" s="25">
        <v>4</v>
      </c>
      <c r="I128" s="24" t="s">
        <v>33</v>
      </c>
      <c r="J128" s="52"/>
      <c r="K128" s="52"/>
      <c r="L128" s="75">
        <v>20</v>
      </c>
      <c r="M128" s="24">
        <v>100</v>
      </c>
    </row>
    <row r="129" spans="1:13" ht="32.25" customHeight="1" x14ac:dyDescent="0.25">
      <c r="A129" s="22">
        <v>67</v>
      </c>
      <c r="B129" s="44" t="s">
        <v>484</v>
      </c>
      <c r="C129" s="24" t="s">
        <v>485</v>
      </c>
      <c r="D129" s="25">
        <v>20</v>
      </c>
      <c r="E129" s="24" t="s">
        <v>226</v>
      </c>
      <c r="F129" s="24"/>
      <c r="G129" s="25"/>
      <c r="H129" s="25">
        <v>20</v>
      </c>
      <c r="I129" s="24" t="s">
        <v>33</v>
      </c>
      <c r="J129" s="52"/>
      <c r="K129" s="52"/>
      <c r="L129" s="75">
        <v>12</v>
      </c>
      <c r="M129" s="24">
        <v>60</v>
      </c>
    </row>
    <row r="130" spans="1:13" ht="24.95" customHeight="1" x14ac:dyDescent="0.2">
      <c r="A130" s="65"/>
      <c r="B130" s="56" t="s">
        <v>34</v>
      </c>
      <c r="C130" s="57"/>
      <c r="D130" s="68">
        <v>586.4</v>
      </c>
      <c r="E130" s="58"/>
      <c r="F130" s="58"/>
      <c r="G130" s="68">
        <v>500</v>
      </c>
      <c r="H130" s="68">
        <v>86.4</v>
      </c>
      <c r="I130" s="61"/>
      <c r="J130" s="69"/>
      <c r="K130" s="76">
        <v>152.5</v>
      </c>
      <c r="L130" s="76">
        <v>279.8</v>
      </c>
      <c r="M130" s="69"/>
    </row>
    <row r="131" spans="1:13" s="6" customFormat="1" ht="25.5" customHeight="1" x14ac:dyDescent="0.2">
      <c r="A131" s="345" t="s">
        <v>35</v>
      </c>
      <c r="B131" s="346"/>
      <c r="C131" s="346"/>
      <c r="D131" s="346"/>
      <c r="E131" s="346"/>
      <c r="F131" s="346"/>
      <c r="G131" s="346"/>
      <c r="H131" s="346"/>
      <c r="I131" s="346"/>
      <c r="J131" s="346"/>
      <c r="K131" s="346"/>
      <c r="L131" s="346"/>
      <c r="M131" s="347"/>
    </row>
    <row r="132" spans="1:13" ht="18.75" customHeight="1" x14ac:dyDescent="0.25">
      <c r="A132" s="351">
        <v>68</v>
      </c>
      <c r="B132" s="366" t="s">
        <v>9</v>
      </c>
      <c r="C132" s="53" t="s">
        <v>182</v>
      </c>
      <c r="D132" s="354">
        <v>16.5</v>
      </c>
      <c r="E132" s="355" t="s">
        <v>523</v>
      </c>
      <c r="F132" s="355"/>
      <c r="G132" s="295">
        <v>16.5</v>
      </c>
      <c r="H132" s="295"/>
      <c r="I132" s="355" t="s">
        <v>35</v>
      </c>
      <c r="J132" s="364"/>
      <c r="K132" s="288">
        <v>16.5</v>
      </c>
      <c r="L132" s="288">
        <v>61.4</v>
      </c>
      <c r="M132" s="282">
        <v>100</v>
      </c>
    </row>
    <row r="133" spans="1:13" ht="17.100000000000001" customHeight="1" x14ac:dyDescent="0.25">
      <c r="A133" s="351"/>
      <c r="B133" s="367"/>
      <c r="C133" s="32" t="s">
        <v>486</v>
      </c>
      <c r="D133" s="354"/>
      <c r="E133" s="355"/>
      <c r="F133" s="355"/>
      <c r="G133" s="295"/>
      <c r="H133" s="295"/>
      <c r="I133" s="355"/>
      <c r="J133" s="364"/>
      <c r="K133" s="288"/>
      <c r="L133" s="288"/>
      <c r="M133" s="289"/>
    </row>
    <row r="134" spans="1:13" ht="17.100000000000001" customHeight="1" x14ac:dyDescent="0.25">
      <c r="A134" s="351">
        <v>69</v>
      </c>
      <c r="B134" s="366" t="s">
        <v>10</v>
      </c>
      <c r="C134" s="53" t="s">
        <v>13</v>
      </c>
      <c r="D134" s="354">
        <v>2.38</v>
      </c>
      <c r="E134" s="355" t="s">
        <v>529</v>
      </c>
      <c r="F134" s="355"/>
      <c r="G134" s="295">
        <v>2.38</v>
      </c>
      <c r="H134" s="295"/>
      <c r="I134" s="355" t="s">
        <v>35</v>
      </c>
      <c r="J134" s="364"/>
      <c r="K134" s="288"/>
      <c r="L134" s="288">
        <v>12.15</v>
      </c>
      <c r="M134" s="282">
        <v>100</v>
      </c>
    </row>
    <row r="135" spans="1:13" ht="17.100000000000001" customHeight="1" x14ac:dyDescent="0.25">
      <c r="A135" s="351"/>
      <c r="B135" s="367"/>
      <c r="C135" s="32" t="s">
        <v>487</v>
      </c>
      <c r="D135" s="354"/>
      <c r="E135" s="355"/>
      <c r="F135" s="355"/>
      <c r="G135" s="295"/>
      <c r="H135" s="295"/>
      <c r="I135" s="355"/>
      <c r="J135" s="364"/>
      <c r="K135" s="288"/>
      <c r="L135" s="288"/>
      <c r="M135" s="289"/>
    </row>
    <row r="136" spans="1:13" ht="17.100000000000001" customHeight="1" x14ac:dyDescent="0.25">
      <c r="A136" s="351">
        <v>70</v>
      </c>
      <c r="B136" s="376" t="s">
        <v>11</v>
      </c>
      <c r="C136" s="53" t="s">
        <v>307</v>
      </c>
      <c r="D136" s="354">
        <v>36.04</v>
      </c>
      <c r="E136" s="355" t="s">
        <v>523</v>
      </c>
      <c r="F136" s="355"/>
      <c r="G136" s="295">
        <v>12</v>
      </c>
      <c r="H136" s="295">
        <v>24.04</v>
      </c>
      <c r="I136" s="355" t="s">
        <v>35</v>
      </c>
      <c r="J136" s="364"/>
      <c r="K136" s="288">
        <v>12</v>
      </c>
      <c r="L136" s="288">
        <v>24.04</v>
      </c>
      <c r="M136" s="282">
        <v>100</v>
      </c>
    </row>
    <row r="137" spans="1:13" ht="17.100000000000001" customHeight="1" x14ac:dyDescent="0.25">
      <c r="A137" s="351"/>
      <c r="B137" s="377"/>
      <c r="C137" s="32" t="s">
        <v>488</v>
      </c>
      <c r="D137" s="354"/>
      <c r="E137" s="355"/>
      <c r="F137" s="355"/>
      <c r="G137" s="295"/>
      <c r="H137" s="295"/>
      <c r="I137" s="355"/>
      <c r="J137" s="364"/>
      <c r="K137" s="288"/>
      <c r="L137" s="288"/>
      <c r="M137" s="289"/>
    </row>
    <row r="138" spans="1:13" ht="16.5" customHeight="1" x14ac:dyDescent="0.25">
      <c r="A138" s="351">
        <v>71</v>
      </c>
      <c r="B138" s="376" t="s">
        <v>337</v>
      </c>
      <c r="C138" s="53" t="s">
        <v>156</v>
      </c>
      <c r="D138" s="354">
        <v>8.8800000000000008</v>
      </c>
      <c r="E138" s="355" t="s">
        <v>531</v>
      </c>
      <c r="F138" s="355"/>
      <c r="G138" s="295">
        <v>8.8800000000000008</v>
      </c>
      <c r="H138" s="295"/>
      <c r="I138" s="355" t="s">
        <v>35</v>
      </c>
      <c r="J138" s="364"/>
      <c r="K138" s="288">
        <v>27</v>
      </c>
      <c r="L138" s="288">
        <v>6.71</v>
      </c>
      <c r="M138" s="282">
        <v>100</v>
      </c>
    </row>
    <row r="139" spans="1:13" ht="17.100000000000001" customHeight="1" x14ac:dyDescent="0.25">
      <c r="A139" s="351"/>
      <c r="B139" s="377"/>
      <c r="C139" s="32" t="s">
        <v>489</v>
      </c>
      <c r="D139" s="354"/>
      <c r="E139" s="355"/>
      <c r="F139" s="355"/>
      <c r="G139" s="295"/>
      <c r="H139" s="295"/>
      <c r="I139" s="355"/>
      <c r="J139" s="364"/>
      <c r="K139" s="288"/>
      <c r="L139" s="288"/>
      <c r="M139" s="289"/>
    </row>
    <row r="140" spans="1:13" ht="17.100000000000001" customHeight="1" x14ac:dyDescent="0.25">
      <c r="A140" s="351">
        <v>72</v>
      </c>
      <c r="B140" s="352" t="s">
        <v>16</v>
      </c>
      <c r="C140" s="53" t="s">
        <v>290</v>
      </c>
      <c r="D140" s="354">
        <v>5.6</v>
      </c>
      <c r="E140" s="355" t="s">
        <v>529</v>
      </c>
      <c r="F140" s="355"/>
      <c r="G140" s="295">
        <v>4.5</v>
      </c>
      <c r="H140" s="295">
        <v>1.1000000000000001</v>
      </c>
      <c r="I140" s="355" t="s">
        <v>35</v>
      </c>
      <c r="J140" s="364"/>
      <c r="K140" s="288">
        <v>4.5</v>
      </c>
      <c r="L140" s="288">
        <v>1.3</v>
      </c>
      <c r="M140" s="282">
        <v>103</v>
      </c>
    </row>
    <row r="141" spans="1:13" ht="17.100000000000001" customHeight="1" x14ac:dyDescent="0.25">
      <c r="A141" s="351"/>
      <c r="B141" s="352"/>
      <c r="C141" s="32" t="s">
        <v>115</v>
      </c>
      <c r="D141" s="354"/>
      <c r="E141" s="355"/>
      <c r="F141" s="282"/>
      <c r="G141" s="293"/>
      <c r="H141" s="293"/>
      <c r="I141" s="355"/>
      <c r="J141" s="364"/>
      <c r="K141" s="288"/>
      <c r="L141" s="288"/>
      <c r="M141" s="289"/>
    </row>
    <row r="142" spans="1:13" ht="17.100000000000001" customHeight="1" x14ac:dyDescent="0.25">
      <c r="A142" s="351">
        <v>73</v>
      </c>
      <c r="B142" s="352" t="s">
        <v>20</v>
      </c>
      <c r="C142" s="53" t="s">
        <v>166</v>
      </c>
      <c r="D142" s="353">
        <v>2.5</v>
      </c>
      <c r="E142" s="364" t="s">
        <v>523</v>
      </c>
      <c r="F142" s="27"/>
      <c r="G142" s="34"/>
      <c r="H142" s="354"/>
      <c r="I142" s="355" t="s">
        <v>35</v>
      </c>
      <c r="J142" s="364"/>
      <c r="K142" s="364"/>
      <c r="L142" s="288"/>
      <c r="M142" s="282"/>
    </row>
    <row r="143" spans="1:13" ht="17.100000000000001" customHeight="1" x14ac:dyDescent="0.25">
      <c r="A143" s="351"/>
      <c r="B143" s="352"/>
      <c r="C143" s="32" t="s">
        <v>309</v>
      </c>
      <c r="D143" s="353"/>
      <c r="E143" s="364"/>
      <c r="F143" s="30"/>
      <c r="G143" s="37">
        <v>2.5</v>
      </c>
      <c r="H143" s="354"/>
      <c r="I143" s="355"/>
      <c r="J143" s="364"/>
      <c r="K143" s="364"/>
      <c r="L143" s="288"/>
      <c r="M143" s="289"/>
    </row>
    <row r="144" spans="1:13" ht="17.100000000000001" customHeight="1" x14ac:dyDescent="0.2">
      <c r="A144" s="280">
        <v>74</v>
      </c>
      <c r="B144" s="376" t="s">
        <v>480</v>
      </c>
      <c r="C144" s="282" t="s">
        <v>192</v>
      </c>
      <c r="D144" s="293">
        <v>9</v>
      </c>
      <c r="E144" s="282" t="s">
        <v>226</v>
      </c>
      <c r="F144" s="41"/>
      <c r="G144" s="293">
        <v>9</v>
      </c>
      <c r="H144" s="293"/>
      <c r="I144" s="282" t="s">
        <v>35</v>
      </c>
      <c r="J144" s="364"/>
      <c r="K144" s="288"/>
      <c r="L144" s="364">
        <v>9</v>
      </c>
      <c r="M144" s="282">
        <v>100</v>
      </c>
    </row>
    <row r="145" spans="1:13" ht="17.100000000000001" customHeight="1" x14ac:dyDescent="0.2">
      <c r="A145" s="281"/>
      <c r="B145" s="377"/>
      <c r="C145" s="283"/>
      <c r="D145" s="294"/>
      <c r="E145" s="283"/>
      <c r="F145" s="41"/>
      <c r="G145" s="294"/>
      <c r="H145" s="294"/>
      <c r="I145" s="283"/>
      <c r="J145" s="364"/>
      <c r="K145" s="288"/>
      <c r="L145" s="364"/>
      <c r="M145" s="283"/>
    </row>
    <row r="146" spans="1:13" ht="17.100000000000001" customHeight="1" x14ac:dyDescent="0.25">
      <c r="A146" s="280">
        <v>75</v>
      </c>
      <c r="B146" s="366" t="s">
        <v>21</v>
      </c>
      <c r="C146" s="53" t="s">
        <v>182</v>
      </c>
      <c r="D146" s="353">
        <v>13.6</v>
      </c>
      <c r="E146" s="364" t="s">
        <v>530</v>
      </c>
      <c r="F146" s="27"/>
      <c r="G146" s="34"/>
      <c r="H146" s="354">
        <v>9.36</v>
      </c>
      <c r="I146" s="355" t="s">
        <v>35</v>
      </c>
      <c r="J146" s="364"/>
      <c r="K146" s="364"/>
      <c r="L146" s="288">
        <v>13.6</v>
      </c>
      <c r="M146" s="282">
        <v>100</v>
      </c>
    </row>
    <row r="147" spans="1:13" ht="17.100000000000001" customHeight="1" x14ac:dyDescent="0.25">
      <c r="A147" s="281"/>
      <c r="B147" s="367"/>
      <c r="C147" s="32" t="s">
        <v>490</v>
      </c>
      <c r="D147" s="353"/>
      <c r="E147" s="364"/>
      <c r="F147" s="30"/>
      <c r="G147" s="37">
        <v>4.24</v>
      </c>
      <c r="H147" s="354"/>
      <c r="I147" s="355"/>
      <c r="J147" s="364"/>
      <c r="K147" s="364"/>
      <c r="L147" s="288"/>
      <c r="M147" s="289"/>
    </row>
    <row r="148" spans="1:13" ht="35.25" customHeight="1" x14ac:dyDescent="0.2">
      <c r="A148" s="22">
        <v>76</v>
      </c>
      <c r="B148" s="64" t="s">
        <v>17</v>
      </c>
      <c r="C148" s="30" t="s">
        <v>13</v>
      </c>
      <c r="D148" s="25">
        <v>12.8</v>
      </c>
      <c r="E148" s="26" t="s">
        <v>226</v>
      </c>
      <c r="F148" s="30"/>
      <c r="G148" s="37"/>
      <c r="H148" s="33">
        <v>12.8</v>
      </c>
      <c r="I148" s="24" t="s">
        <v>35</v>
      </c>
      <c r="J148" s="52"/>
      <c r="K148" s="52"/>
      <c r="L148" s="55"/>
      <c r="M148" s="30"/>
    </row>
    <row r="149" spans="1:13" ht="33" customHeight="1" x14ac:dyDescent="0.2">
      <c r="A149" s="22">
        <v>77</v>
      </c>
      <c r="B149" s="64" t="s">
        <v>22</v>
      </c>
      <c r="C149" s="24" t="s">
        <v>491</v>
      </c>
      <c r="D149" s="25">
        <v>12.2</v>
      </c>
      <c r="E149" s="24" t="s">
        <v>523</v>
      </c>
      <c r="F149" s="24"/>
      <c r="G149" s="37"/>
      <c r="H149" s="25">
        <v>12.2</v>
      </c>
      <c r="I149" s="24" t="s">
        <v>35</v>
      </c>
      <c r="J149" s="52"/>
      <c r="K149" s="52"/>
      <c r="L149" s="55"/>
      <c r="M149" s="24"/>
    </row>
    <row r="150" spans="1:13" ht="38.25" customHeight="1" x14ac:dyDescent="0.2">
      <c r="A150" s="22">
        <v>78</v>
      </c>
      <c r="B150" s="44" t="s">
        <v>484</v>
      </c>
      <c r="C150" s="24" t="s">
        <v>492</v>
      </c>
      <c r="D150" s="25">
        <v>23</v>
      </c>
      <c r="E150" s="24" t="s">
        <v>226</v>
      </c>
      <c r="F150" s="24"/>
      <c r="G150" s="25"/>
      <c r="H150" s="25">
        <v>23</v>
      </c>
      <c r="I150" s="24" t="s">
        <v>35</v>
      </c>
      <c r="J150" s="52"/>
      <c r="K150" s="52"/>
      <c r="L150" s="55">
        <v>18.399999999999999</v>
      </c>
      <c r="M150" s="24">
        <v>80</v>
      </c>
    </row>
    <row r="151" spans="1:13" ht="30" customHeight="1" x14ac:dyDescent="0.2">
      <c r="A151" s="65"/>
      <c r="B151" s="77" t="s">
        <v>36</v>
      </c>
      <c r="C151" s="57"/>
      <c r="D151" s="68">
        <v>142.5</v>
      </c>
      <c r="E151" s="59"/>
      <c r="F151" s="58"/>
      <c r="G151" s="68">
        <v>60</v>
      </c>
      <c r="H151" s="68">
        <v>82.5</v>
      </c>
      <c r="I151" s="61"/>
      <c r="J151" s="69"/>
      <c r="K151" s="62">
        <f>SUM(K132:K150)</f>
        <v>60</v>
      </c>
      <c r="L151" s="62">
        <f>SUM(L132:L150)</f>
        <v>146.6</v>
      </c>
      <c r="M151" s="69"/>
    </row>
    <row r="152" spans="1:13" s="6" customFormat="1" ht="26.25" customHeight="1" x14ac:dyDescent="0.2">
      <c r="A152" s="345" t="s">
        <v>37</v>
      </c>
      <c r="B152" s="346"/>
      <c r="C152" s="346"/>
      <c r="D152" s="346"/>
      <c r="E152" s="346"/>
      <c r="F152" s="346"/>
      <c r="G152" s="346"/>
      <c r="H152" s="346"/>
      <c r="I152" s="346"/>
      <c r="J152" s="346"/>
      <c r="K152" s="346"/>
      <c r="L152" s="346"/>
      <c r="M152" s="347"/>
    </row>
    <row r="153" spans="1:13" ht="18.75" customHeight="1" x14ac:dyDescent="0.25">
      <c r="A153" s="280">
        <v>79</v>
      </c>
      <c r="B153" s="359" t="s">
        <v>9</v>
      </c>
      <c r="C153" s="23" t="s">
        <v>228</v>
      </c>
      <c r="D153" s="354">
        <v>48.9</v>
      </c>
      <c r="E153" s="348" t="s">
        <v>226</v>
      </c>
      <c r="F153" s="355"/>
      <c r="G153" s="295">
        <v>35</v>
      </c>
      <c r="H153" s="295">
        <v>13.9</v>
      </c>
      <c r="I153" s="355" t="s">
        <v>37</v>
      </c>
      <c r="J153" s="364"/>
      <c r="K153" s="288">
        <v>15</v>
      </c>
      <c r="L153" s="288">
        <v>11.9</v>
      </c>
      <c r="M153" s="282">
        <v>100</v>
      </c>
    </row>
    <row r="154" spans="1:13" ht="21.75" customHeight="1" x14ac:dyDescent="0.25">
      <c r="A154" s="281"/>
      <c r="B154" s="360"/>
      <c r="C154" s="32" t="s">
        <v>229</v>
      </c>
      <c r="D154" s="354"/>
      <c r="E154" s="348"/>
      <c r="F154" s="355"/>
      <c r="G154" s="295"/>
      <c r="H154" s="295"/>
      <c r="I154" s="355"/>
      <c r="J154" s="364"/>
      <c r="K154" s="288"/>
      <c r="L154" s="288"/>
      <c r="M154" s="290"/>
    </row>
    <row r="155" spans="1:13" ht="17.100000000000001" customHeight="1" x14ac:dyDescent="0.25">
      <c r="A155" s="280">
        <v>80</v>
      </c>
      <c r="B155" s="359" t="s">
        <v>10</v>
      </c>
      <c r="C155" s="53" t="s">
        <v>230</v>
      </c>
      <c r="D155" s="354">
        <v>9</v>
      </c>
      <c r="E155" s="348" t="s">
        <v>226</v>
      </c>
      <c r="F155" s="355"/>
      <c r="G155" s="295"/>
      <c r="H155" s="295">
        <v>9</v>
      </c>
      <c r="I155" s="355" t="s">
        <v>37</v>
      </c>
      <c r="J155" s="364"/>
      <c r="K155" s="288"/>
      <c r="L155" s="288">
        <v>11.1</v>
      </c>
      <c r="M155" s="282">
        <v>100</v>
      </c>
    </row>
    <row r="156" spans="1:13" ht="24" customHeight="1" x14ac:dyDescent="0.25">
      <c r="A156" s="281"/>
      <c r="B156" s="360"/>
      <c r="C156" s="32" t="s">
        <v>231</v>
      </c>
      <c r="D156" s="354"/>
      <c r="E156" s="348"/>
      <c r="F156" s="355"/>
      <c r="G156" s="295"/>
      <c r="H156" s="295"/>
      <c r="I156" s="355"/>
      <c r="J156" s="364"/>
      <c r="K156" s="288"/>
      <c r="L156" s="288"/>
      <c r="M156" s="289"/>
    </row>
    <row r="157" spans="1:13" ht="17.100000000000001" customHeight="1" x14ac:dyDescent="0.25">
      <c r="A157" s="280">
        <v>81</v>
      </c>
      <c r="B157" s="352" t="s">
        <v>11</v>
      </c>
      <c r="C157" s="53" t="s">
        <v>13</v>
      </c>
      <c r="D157" s="354">
        <v>145</v>
      </c>
      <c r="E157" s="348" t="s">
        <v>226</v>
      </c>
      <c r="F157" s="355"/>
      <c r="G157" s="295">
        <v>45</v>
      </c>
      <c r="H157" s="295">
        <v>100</v>
      </c>
      <c r="I157" s="355" t="s">
        <v>37</v>
      </c>
      <c r="J157" s="364"/>
      <c r="K157" s="288">
        <v>45</v>
      </c>
      <c r="L157" s="288">
        <v>67.3</v>
      </c>
      <c r="M157" s="282">
        <v>120</v>
      </c>
    </row>
    <row r="158" spans="1:13" ht="23.25" customHeight="1" x14ac:dyDescent="0.25">
      <c r="A158" s="281"/>
      <c r="B158" s="352"/>
      <c r="C158" s="32" t="s">
        <v>315</v>
      </c>
      <c r="D158" s="354"/>
      <c r="E158" s="348"/>
      <c r="F158" s="355"/>
      <c r="G158" s="295"/>
      <c r="H158" s="295"/>
      <c r="I158" s="355"/>
      <c r="J158" s="364"/>
      <c r="K158" s="288"/>
      <c r="L158" s="288"/>
      <c r="M158" s="289"/>
    </row>
    <row r="159" spans="1:13" ht="17.100000000000001" customHeight="1" x14ac:dyDescent="0.25">
      <c r="A159" s="280">
        <v>82</v>
      </c>
      <c r="B159" s="352" t="s">
        <v>176</v>
      </c>
      <c r="C159" s="53" t="s">
        <v>179</v>
      </c>
      <c r="D159" s="354">
        <v>61.4</v>
      </c>
      <c r="E159" s="348" t="s">
        <v>226</v>
      </c>
      <c r="F159" s="355"/>
      <c r="G159" s="295">
        <v>52.4</v>
      </c>
      <c r="H159" s="295">
        <v>9</v>
      </c>
      <c r="I159" s="355" t="s">
        <v>37</v>
      </c>
      <c r="J159" s="364"/>
      <c r="K159" s="288">
        <v>52.4</v>
      </c>
      <c r="L159" s="288">
        <v>32.200000000000003</v>
      </c>
      <c r="M159" s="282">
        <v>175</v>
      </c>
    </row>
    <row r="160" spans="1:13" ht="27" customHeight="1" x14ac:dyDescent="0.25">
      <c r="A160" s="281"/>
      <c r="B160" s="352"/>
      <c r="C160" s="32" t="s">
        <v>232</v>
      </c>
      <c r="D160" s="354"/>
      <c r="E160" s="348"/>
      <c r="F160" s="355"/>
      <c r="G160" s="295"/>
      <c r="H160" s="295"/>
      <c r="I160" s="355"/>
      <c r="J160" s="364"/>
      <c r="K160" s="288"/>
      <c r="L160" s="288"/>
      <c r="M160" s="289"/>
    </row>
    <row r="161" spans="1:13" ht="17.100000000000001" customHeight="1" x14ac:dyDescent="0.25">
      <c r="A161" s="280">
        <v>83</v>
      </c>
      <c r="B161" s="352" t="s">
        <v>15</v>
      </c>
      <c r="C161" s="53" t="s">
        <v>158</v>
      </c>
      <c r="D161" s="354">
        <v>2</v>
      </c>
      <c r="E161" s="348" t="s">
        <v>226</v>
      </c>
      <c r="F161" s="355"/>
      <c r="G161" s="295"/>
      <c r="H161" s="295">
        <v>2</v>
      </c>
      <c r="I161" s="355" t="s">
        <v>37</v>
      </c>
      <c r="J161" s="364"/>
      <c r="K161" s="288"/>
      <c r="L161" s="288"/>
      <c r="M161" s="282"/>
    </row>
    <row r="162" spans="1:13" ht="31.5" customHeight="1" x14ac:dyDescent="0.25">
      <c r="A162" s="281"/>
      <c r="B162" s="352"/>
      <c r="C162" s="32" t="s">
        <v>212</v>
      </c>
      <c r="D162" s="354"/>
      <c r="E162" s="348"/>
      <c r="F162" s="355"/>
      <c r="G162" s="295"/>
      <c r="H162" s="295"/>
      <c r="I162" s="355"/>
      <c r="J162" s="364"/>
      <c r="K162" s="288"/>
      <c r="L162" s="288"/>
      <c r="M162" s="289"/>
    </row>
    <row r="163" spans="1:13" ht="17.100000000000001" customHeight="1" x14ac:dyDescent="0.25">
      <c r="A163" s="280">
        <v>84</v>
      </c>
      <c r="B163" s="352" t="s">
        <v>16</v>
      </c>
      <c r="C163" s="53" t="s">
        <v>13</v>
      </c>
      <c r="D163" s="354">
        <v>53</v>
      </c>
      <c r="E163" s="348" t="s">
        <v>226</v>
      </c>
      <c r="F163" s="355"/>
      <c r="G163" s="295">
        <v>40</v>
      </c>
      <c r="H163" s="295">
        <v>13</v>
      </c>
      <c r="I163" s="355" t="s">
        <v>37</v>
      </c>
      <c r="J163" s="364"/>
      <c r="K163" s="288"/>
      <c r="L163" s="288">
        <v>8.6</v>
      </c>
      <c r="M163" s="282">
        <v>11</v>
      </c>
    </row>
    <row r="164" spans="1:13" ht="33" customHeight="1" x14ac:dyDescent="0.25">
      <c r="A164" s="281"/>
      <c r="B164" s="352"/>
      <c r="C164" s="32" t="s">
        <v>192</v>
      </c>
      <c r="D164" s="354"/>
      <c r="E164" s="348"/>
      <c r="F164" s="282"/>
      <c r="G164" s="293"/>
      <c r="H164" s="293"/>
      <c r="I164" s="355"/>
      <c r="J164" s="364"/>
      <c r="K164" s="288"/>
      <c r="L164" s="288"/>
      <c r="M164" s="289"/>
    </row>
    <row r="165" spans="1:13" ht="17.100000000000001" customHeight="1" x14ac:dyDescent="0.25">
      <c r="A165" s="280">
        <v>85</v>
      </c>
      <c r="B165" s="352" t="s">
        <v>17</v>
      </c>
      <c r="C165" s="53" t="s">
        <v>233</v>
      </c>
      <c r="D165" s="353">
        <v>0.5</v>
      </c>
      <c r="E165" s="378" t="s">
        <v>226</v>
      </c>
      <c r="F165" s="27"/>
      <c r="G165" s="293"/>
      <c r="H165" s="27"/>
      <c r="I165" s="357" t="s">
        <v>37</v>
      </c>
      <c r="J165" s="364"/>
      <c r="K165" s="288"/>
      <c r="L165" s="288"/>
      <c r="M165" s="282"/>
    </row>
    <row r="166" spans="1:13" ht="30" customHeight="1" x14ac:dyDescent="0.25">
      <c r="A166" s="281"/>
      <c r="B166" s="352"/>
      <c r="C166" s="32"/>
      <c r="D166" s="353"/>
      <c r="E166" s="378"/>
      <c r="F166" s="30"/>
      <c r="G166" s="294"/>
      <c r="H166" s="37">
        <v>0.5</v>
      </c>
      <c r="I166" s="357"/>
      <c r="J166" s="364"/>
      <c r="K166" s="288"/>
      <c r="L166" s="288"/>
      <c r="M166" s="289"/>
    </row>
    <row r="167" spans="1:13" ht="17.100000000000001" customHeight="1" x14ac:dyDescent="0.25">
      <c r="A167" s="280">
        <v>86</v>
      </c>
      <c r="B167" s="376" t="s">
        <v>20</v>
      </c>
      <c r="C167" s="53" t="s">
        <v>234</v>
      </c>
      <c r="D167" s="293">
        <v>3.85</v>
      </c>
      <c r="E167" s="284" t="s">
        <v>523</v>
      </c>
      <c r="F167" s="27"/>
      <c r="G167" s="293"/>
      <c r="H167" s="293">
        <v>3.85</v>
      </c>
      <c r="I167" s="282" t="s">
        <v>37</v>
      </c>
      <c r="J167" s="364"/>
      <c r="K167" s="288"/>
      <c r="L167" s="288">
        <v>2.2000000000000002</v>
      </c>
      <c r="M167" s="282">
        <v>71</v>
      </c>
    </row>
    <row r="168" spans="1:13" ht="34.5" customHeight="1" x14ac:dyDescent="0.25">
      <c r="A168" s="281"/>
      <c r="B168" s="377"/>
      <c r="C168" s="32" t="s">
        <v>235</v>
      </c>
      <c r="D168" s="294"/>
      <c r="E168" s="285"/>
      <c r="F168" s="30"/>
      <c r="G168" s="294"/>
      <c r="H168" s="294"/>
      <c r="I168" s="283"/>
      <c r="J168" s="364"/>
      <c r="K168" s="288"/>
      <c r="L168" s="288"/>
      <c r="M168" s="289"/>
    </row>
    <row r="169" spans="1:13" ht="17.100000000000001" customHeight="1" x14ac:dyDescent="0.25">
      <c r="A169" s="280">
        <v>87</v>
      </c>
      <c r="B169" s="376" t="s">
        <v>21</v>
      </c>
      <c r="C169" s="53" t="s">
        <v>227</v>
      </c>
      <c r="D169" s="353">
        <v>2.5</v>
      </c>
      <c r="E169" s="349" t="s">
        <v>226</v>
      </c>
      <c r="F169" s="41"/>
      <c r="G169" s="293"/>
      <c r="H169" s="354">
        <v>2.5</v>
      </c>
      <c r="I169" s="355" t="s">
        <v>37</v>
      </c>
      <c r="J169" s="364"/>
      <c r="K169" s="288"/>
      <c r="L169" s="288">
        <v>3</v>
      </c>
      <c r="M169" s="282">
        <v>120</v>
      </c>
    </row>
    <row r="170" spans="1:13" ht="17.100000000000001" customHeight="1" x14ac:dyDescent="0.25">
      <c r="A170" s="281"/>
      <c r="B170" s="377"/>
      <c r="C170" s="32">
        <v>3</v>
      </c>
      <c r="D170" s="353"/>
      <c r="E170" s="349"/>
      <c r="F170" s="41"/>
      <c r="G170" s="294"/>
      <c r="H170" s="354"/>
      <c r="I170" s="355"/>
      <c r="J170" s="364"/>
      <c r="K170" s="288"/>
      <c r="L170" s="288"/>
      <c r="M170" s="283"/>
    </row>
    <row r="171" spans="1:13" ht="36" customHeight="1" x14ac:dyDescent="0.25">
      <c r="A171" s="22">
        <v>88</v>
      </c>
      <c r="B171" s="72" t="s">
        <v>18</v>
      </c>
      <c r="C171" s="32" t="s">
        <v>158</v>
      </c>
      <c r="D171" s="38">
        <v>7</v>
      </c>
      <c r="E171" s="63" t="s">
        <v>226</v>
      </c>
      <c r="F171" s="24"/>
      <c r="G171" s="37"/>
      <c r="H171" s="33">
        <v>7</v>
      </c>
      <c r="I171" s="24" t="s">
        <v>37</v>
      </c>
      <c r="J171" s="24"/>
      <c r="K171" s="24"/>
      <c r="L171" s="24">
        <v>8.6</v>
      </c>
      <c r="M171" s="40">
        <v>101</v>
      </c>
    </row>
    <row r="172" spans="1:13" ht="57" customHeight="1" x14ac:dyDescent="0.25">
      <c r="A172" s="80">
        <v>89</v>
      </c>
      <c r="B172" s="64" t="s">
        <v>22</v>
      </c>
      <c r="C172" s="30" t="s">
        <v>178</v>
      </c>
      <c r="D172" s="25">
        <v>2.4</v>
      </c>
      <c r="E172" s="24" t="s">
        <v>532</v>
      </c>
      <c r="F172" s="30"/>
      <c r="G172" s="37"/>
      <c r="H172" s="25">
        <v>2.4</v>
      </c>
      <c r="I172" s="24" t="s">
        <v>37</v>
      </c>
      <c r="J172" s="30"/>
      <c r="K172" s="30"/>
      <c r="L172" s="30">
        <v>1.2</v>
      </c>
      <c r="M172" s="32">
        <v>50</v>
      </c>
    </row>
    <row r="173" spans="1:13" ht="60" customHeight="1" x14ac:dyDescent="0.2">
      <c r="A173" s="22">
        <v>90</v>
      </c>
      <c r="B173" s="44" t="s">
        <v>23</v>
      </c>
      <c r="C173" s="24" t="s">
        <v>164</v>
      </c>
      <c r="D173" s="25">
        <v>16.8</v>
      </c>
      <c r="E173" s="24" t="s">
        <v>226</v>
      </c>
      <c r="F173" s="30"/>
      <c r="G173" s="25"/>
      <c r="H173" s="25">
        <v>16.8</v>
      </c>
      <c r="I173" s="24" t="s">
        <v>37</v>
      </c>
      <c r="J173" s="52"/>
      <c r="K173" s="54"/>
      <c r="L173" s="55">
        <v>16.8</v>
      </c>
      <c r="M173" s="30">
        <v>100</v>
      </c>
    </row>
    <row r="174" spans="1:13" ht="30" customHeight="1" x14ac:dyDescent="0.2">
      <c r="A174" s="22"/>
      <c r="B174" s="77" t="s">
        <v>38</v>
      </c>
      <c r="C174" s="57"/>
      <c r="D174" s="68">
        <f>SUM(D153:D173)</f>
        <v>352.35</v>
      </c>
      <c r="E174" s="24"/>
      <c r="F174" s="24"/>
      <c r="G174" s="51">
        <v>172.4</v>
      </c>
      <c r="H174" s="51">
        <v>179.95</v>
      </c>
      <c r="I174" s="26"/>
      <c r="J174" s="52"/>
      <c r="K174" s="81">
        <f>SUM(K153:K173)</f>
        <v>112.4</v>
      </c>
      <c r="L174" s="81">
        <f>SUM(L153:L173)</f>
        <v>162.89999999999998</v>
      </c>
      <c r="M174" s="24"/>
    </row>
    <row r="175" spans="1:13" s="6" customFormat="1" ht="30" customHeight="1" x14ac:dyDescent="0.2">
      <c r="A175" s="345" t="s">
        <v>39</v>
      </c>
      <c r="B175" s="346"/>
      <c r="C175" s="346"/>
      <c r="D175" s="346"/>
      <c r="E175" s="346"/>
      <c r="F175" s="346"/>
      <c r="G175" s="346"/>
      <c r="H175" s="346"/>
      <c r="I175" s="346"/>
      <c r="J175" s="346"/>
      <c r="K175" s="346"/>
      <c r="L175" s="346"/>
      <c r="M175" s="347"/>
    </row>
    <row r="176" spans="1:13" ht="18.75" customHeight="1" x14ac:dyDescent="0.25">
      <c r="A176" s="351">
        <v>91</v>
      </c>
      <c r="B176" s="366" t="s">
        <v>9</v>
      </c>
      <c r="C176" s="23" t="s">
        <v>268</v>
      </c>
      <c r="D176" s="357">
        <v>10.4</v>
      </c>
      <c r="E176" s="355" t="s">
        <v>226</v>
      </c>
      <c r="F176" s="355"/>
      <c r="G176" s="295">
        <v>10.4</v>
      </c>
      <c r="H176" s="355"/>
      <c r="I176" s="355" t="s">
        <v>39</v>
      </c>
      <c r="J176" s="364"/>
      <c r="K176" s="288">
        <v>18.399999999999999</v>
      </c>
      <c r="L176" s="288"/>
      <c r="M176" s="282">
        <v>170</v>
      </c>
    </row>
    <row r="177" spans="1:13" ht="17.100000000000001" customHeight="1" x14ac:dyDescent="0.25">
      <c r="A177" s="351"/>
      <c r="B177" s="367"/>
      <c r="C177" s="32" t="s">
        <v>269</v>
      </c>
      <c r="D177" s="357"/>
      <c r="E177" s="355"/>
      <c r="F177" s="355"/>
      <c r="G177" s="295"/>
      <c r="H177" s="355"/>
      <c r="I177" s="355"/>
      <c r="J177" s="364"/>
      <c r="K177" s="288"/>
      <c r="L177" s="288"/>
      <c r="M177" s="289"/>
    </row>
    <row r="178" spans="1:13" ht="24.75" customHeight="1" x14ac:dyDescent="0.25">
      <c r="A178" s="280">
        <v>92</v>
      </c>
      <c r="B178" s="370" t="s">
        <v>181</v>
      </c>
      <c r="C178" s="23" t="s">
        <v>271</v>
      </c>
      <c r="D178" s="372">
        <v>8.6</v>
      </c>
      <c r="E178" s="374" t="s">
        <v>226</v>
      </c>
      <c r="F178" s="282"/>
      <c r="G178" s="293">
        <v>8.6</v>
      </c>
      <c r="H178" s="293"/>
      <c r="I178" s="282" t="s">
        <v>534</v>
      </c>
      <c r="J178" s="364"/>
      <c r="K178" s="288">
        <v>8.6</v>
      </c>
      <c r="L178" s="288"/>
      <c r="M178" s="282">
        <v>100</v>
      </c>
    </row>
    <row r="179" spans="1:13" ht="17.100000000000001" customHeight="1" x14ac:dyDescent="0.25">
      <c r="A179" s="281"/>
      <c r="B179" s="371"/>
      <c r="C179" s="32" t="s">
        <v>272</v>
      </c>
      <c r="D179" s="373"/>
      <c r="E179" s="375"/>
      <c r="F179" s="283"/>
      <c r="G179" s="294"/>
      <c r="H179" s="294"/>
      <c r="I179" s="283"/>
      <c r="J179" s="364"/>
      <c r="K179" s="288"/>
      <c r="L179" s="288"/>
      <c r="M179" s="289"/>
    </row>
    <row r="180" spans="1:13" ht="25.5" customHeight="1" x14ac:dyDescent="0.25">
      <c r="A180" s="351">
        <v>93</v>
      </c>
      <c r="B180" s="366" t="s">
        <v>10</v>
      </c>
      <c r="C180" s="23" t="s">
        <v>159</v>
      </c>
      <c r="D180" s="354">
        <v>4.2</v>
      </c>
      <c r="E180" s="357" t="s">
        <v>523</v>
      </c>
      <c r="F180" s="355"/>
      <c r="G180" s="295">
        <v>4.2</v>
      </c>
      <c r="H180" s="295"/>
      <c r="I180" s="355" t="s">
        <v>39</v>
      </c>
      <c r="J180" s="364"/>
      <c r="K180" s="288">
        <v>5.5</v>
      </c>
      <c r="L180" s="288"/>
      <c r="M180" s="282">
        <v>130</v>
      </c>
    </row>
    <row r="181" spans="1:13" ht="17.100000000000001" customHeight="1" x14ac:dyDescent="0.25">
      <c r="A181" s="351"/>
      <c r="B181" s="367"/>
      <c r="C181" s="32" t="s">
        <v>270</v>
      </c>
      <c r="D181" s="354"/>
      <c r="E181" s="357"/>
      <c r="F181" s="355"/>
      <c r="G181" s="295"/>
      <c r="H181" s="295"/>
      <c r="I181" s="355"/>
      <c r="J181" s="364"/>
      <c r="K181" s="288"/>
      <c r="L181" s="288"/>
      <c r="M181" s="289"/>
    </row>
    <row r="182" spans="1:13" ht="12" customHeight="1" x14ac:dyDescent="0.2">
      <c r="A182" s="368">
        <v>94</v>
      </c>
      <c r="B182" s="370" t="s">
        <v>167</v>
      </c>
      <c r="C182" s="83" t="s">
        <v>230</v>
      </c>
      <c r="D182" s="372">
        <v>0.3</v>
      </c>
      <c r="E182" s="374" t="s">
        <v>523</v>
      </c>
      <c r="F182" s="282"/>
      <c r="G182" s="293">
        <v>0.3</v>
      </c>
      <c r="H182" s="293"/>
      <c r="I182" s="282" t="s">
        <v>39</v>
      </c>
      <c r="J182" s="364"/>
      <c r="K182" s="288"/>
      <c r="L182" s="288">
        <v>0.28000000000000003</v>
      </c>
      <c r="M182" s="282">
        <v>100</v>
      </c>
    </row>
    <row r="183" spans="1:13" ht="46.5" customHeight="1" x14ac:dyDescent="0.2">
      <c r="A183" s="369"/>
      <c r="B183" s="371"/>
      <c r="C183" s="29" t="s">
        <v>160</v>
      </c>
      <c r="D183" s="373"/>
      <c r="E183" s="375"/>
      <c r="F183" s="283"/>
      <c r="G183" s="294"/>
      <c r="H183" s="294"/>
      <c r="I183" s="283"/>
      <c r="J183" s="364"/>
      <c r="K183" s="288"/>
      <c r="L183" s="288"/>
      <c r="M183" s="289"/>
    </row>
    <row r="184" spans="1:13" ht="24" customHeight="1" x14ac:dyDescent="0.25">
      <c r="A184" s="368">
        <v>95</v>
      </c>
      <c r="B184" s="335" t="s">
        <v>187</v>
      </c>
      <c r="C184" s="84" t="s">
        <v>153</v>
      </c>
      <c r="D184" s="293">
        <v>3.7</v>
      </c>
      <c r="E184" s="282" t="s">
        <v>523</v>
      </c>
      <c r="F184" s="282"/>
      <c r="G184" s="293">
        <v>3.7</v>
      </c>
      <c r="H184" s="293"/>
      <c r="I184" s="282" t="s">
        <v>39</v>
      </c>
      <c r="J184" s="364"/>
      <c r="K184" s="288">
        <v>3.4</v>
      </c>
      <c r="L184" s="288"/>
      <c r="M184" s="282">
        <v>91</v>
      </c>
    </row>
    <row r="185" spans="1:13" ht="24.75" customHeight="1" x14ac:dyDescent="0.25">
      <c r="A185" s="369"/>
      <c r="B185" s="336"/>
      <c r="C185" s="84" t="s">
        <v>192</v>
      </c>
      <c r="D185" s="294"/>
      <c r="E185" s="283"/>
      <c r="F185" s="283"/>
      <c r="G185" s="294"/>
      <c r="H185" s="294"/>
      <c r="I185" s="283"/>
      <c r="J185" s="364"/>
      <c r="K185" s="288"/>
      <c r="L185" s="288"/>
      <c r="M185" s="283"/>
    </row>
    <row r="186" spans="1:13" ht="21.75" customHeight="1" x14ac:dyDescent="0.25">
      <c r="A186" s="351">
        <v>96</v>
      </c>
      <c r="B186" s="352" t="s">
        <v>11</v>
      </c>
      <c r="C186" s="23" t="s">
        <v>273</v>
      </c>
      <c r="D186" s="354">
        <v>28.7</v>
      </c>
      <c r="E186" s="355" t="s">
        <v>523</v>
      </c>
      <c r="F186" s="355"/>
      <c r="G186" s="295">
        <v>28.7</v>
      </c>
      <c r="H186" s="295"/>
      <c r="I186" s="355" t="s">
        <v>39</v>
      </c>
      <c r="J186" s="364"/>
      <c r="K186" s="288">
        <v>31</v>
      </c>
      <c r="L186" s="288"/>
      <c r="M186" s="286">
        <v>108</v>
      </c>
    </row>
    <row r="187" spans="1:13" ht="17.100000000000001" customHeight="1" x14ac:dyDescent="0.25">
      <c r="A187" s="351"/>
      <c r="B187" s="352"/>
      <c r="C187" s="32" t="s">
        <v>274</v>
      </c>
      <c r="D187" s="354"/>
      <c r="E187" s="355"/>
      <c r="F187" s="355"/>
      <c r="G187" s="295"/>
      <c r="H187" s="295"/>
      <c r="I187" s="355"/>
      <c r="J187" s="364"/>
      <c r="K187" s="288"/>
      <c r="L187" s="288"/>
      <c r="M187" s="289"/>
    </row>
    <row r="188" spans="1:13" ht="17.100000000000001" customHeight="1" x14ac:dyDescent="0.25">
      <c r="A188" s="351">
        <v>97</v>
      </c>
      <c r="B188" s="352" t="s">
        <v>15</v>
      </c>
      <c r="C188" s="53" t="s">
        <v>221</v>
      </c>
      <c r="D188" s="354">
        <v>0.4</v>
      </c>
      <c r="E188" s="355" t="s">
        <v>523</v>
      </c>
      <c r="F188" s="355"/>
      <c r="G188" s="295"/>
      <c r="H188" s="295">
        <v>0.4</v>
      </c>
      <c r="I188" s="355" t="s">
        <v>39</v>
      </c>
      <c r="J188" s="364"/>
      <c r="K188" s="288"/>
      <c r="L188" s="288">
        <v>0.3</v>
      </c>
      <c r="M188" s="282">
        <v>100</v>
      </c>
    </row>
    <row r="189" spans="1:13" ht="24.75" customHeight="1" x14ac:dyDescent="0.25">
      <c r="A189" s="351"/>
      <c r="B189" s="352"/>
      <c r="C189" s="32" t="s">
        <v>275</v>
      </c>
      <c r="D189" s="354"/>
      <c r="E189" s="355"/>
      <c r="F189" s="355"/>
      <c r="G189" s="295"/>
      <c r="H189" s="295"/>
      <c r="I189" s="355"/>
      <c r="J189" s="364"/>
      <c r="K189" s="288"/>
      <c r="L189" s="288"/>
      <c r="M189" s="289"/>
    </row>
    <row r="190" spans="1:13" ht="17.100000000000001" customHeight="1" x14ac:dyDescent="0.25">
      <c r="A190" s="351">
        <v>98</v>
      </c>
      <c r="B190" s="352" t="s">
        <v>16</v>
      </c>
      <c r="C190" s="53" t="s">
        <v>175</v>
      </c>
      <c r="D190" s="354">
        <v>3.8</v>
      </c>
      <c r="E190" s="355" t="s">
        <v>533</v>
      </c>
      <c r="F190" s="355"/>
      <c r="G190" s="295">
        <v>3.8</v>
      </c>
      <c r="H190" s="295"/>
      <c r="I190" s="355" t="s">
        <v>535</v>
      </c>
      <c r="J190" s="364"/>
      <c r="K190" s="288"/>
      <c r="L190" s="288">
        <v>3.9</v>
      </c>
      <c r="M190" s="282">
        <v>100</v>
      </c>
    </row>
    <row r="191" spans="1:13" ht="24" customHeight="1" x14ac:dyDescent="0.25">
      <c r="A191" s="351"/>
      <c r="B191" s="352"/>
      <c r="C191" s="32" t="s">
        <v>141</v>
      </c>
      <c r="D191" s="354"/>
      <c r="E191" s="355"/>
      <c r="F191" s="282"/>
      <c r="G191" s="293"/>
      <c r="H191" s="295"/>
      <c r="I191" s="355"/>
      <c r="J191" s="364"/>
      <c r="K191" s="288"/>
      <c r="L191" s="288"/>
      <c r="M191" s="289"/>
    </row>
    <row r="192" spans="1:13" ht="17.100000000000001" customHeight="1" x14ac:dyDescent="0.25">
      <c r="A192" s="351">
        <v>99</v>
      </c>
      <c r="B192" s="352" t="s">
        <v>17</v>
      </c>
      <c r="C192" s="53" t="s">
        <v>163</v>
      </c>
      <c r="D192" s="353">
        <v>2.6</v>
      </c>
      <c r="E192" s="365" t="s">
        <v>523</v>
      </c>
      <c r="F192" s="282"/>
      <c r="G192" s="293"/>
      <c r="H192" s="293">
        <v>2.6</v>
      </c>
      <c r="I192" s="355" t="s">
        <v>39</v>
      </c>
      <c r="J192" s="364"/>
      <c r="K192" s="288"/>
      <c r="L192" s="288"/>
      <c r="M192" s="282">
        <v>0</v>
      </c>
    </row>
    <row r="193" spans="1:13" ht="17.100000000000001" customHeight="1" x14ac:dyDescent="0.25">
      <c r="A193" s="351"/>
      <c r="B193" s="352"/>
      <c r="C193" s="32" t="s">
        <v>168</v>
      </c>
      <c r="D193" s="353"/>
      <c r="E193" s="365"/>
      <c r="F193" s="283"/>
      <c r="G193" s="294"/>
      <c r="H193" s="294"/>
      <c r="I193" s="355"/>
      <c r="J193" s="364"/>
      <c r="K193" s="288"/>
      <c r="L193" s="288"/>
      <c r="M193" s="289"/>
    </row>
    <row r="194" spans="1:13" ht="17.100000000000001" customHeight="1" x14ac:dyDescent="0.25">
      <c r="A194" s="351">
        <v>100</v>
      </c>
      <c r="B194" s="352" t="s">
        <v>20</v>
      </c>
      <c r="C194" s="53" t="s">
        <v>177</v>
      </c>
      <c r="D194" s="353">
        <v>0.3</v>
      </c>
      <c r="E194" s="364" t="s">
        <v>523</v>
      </c>
      <c r="F194" s="282"/>
      <c r="G194" s="293">
        <v>0.3</v>
      </c>
      <c r="H194" s="293"/>
      <c r="I194" s="355" t="s">
        <v>39</v>
      </c>
      <c r="J194" s="364"/>
      <c r="K194" s="288"/>
      <c r="L194" s="288">
        <v>0.4</v>
      </c>
      <c r="M194" s="282">
        <v>133</v>
      </c>
    </row>
    <row r="195" spans="1:13" ht="21" customHeight="1" x14ac:dyDescent="0.25">
      <c r="A195" s="351"/>
      <c r="B195" s="352"/>
      <c r="C195" s="32" t="s">
        <v>180</v>
      </c>
      <c r="D195" s="353"/>
      <c r="E195" s="364"/>
      <c r="F195" s="283"/>
      <c r="G195" s="294"/>
      <c r="H195" s="294"/>
      <c r="I195" s="355"/>
      <c r="J195" s="364"/>
      <c r="K195" s="288"/>
      <c r="L195" s="288"/>
      <c r="M195" s="289"/>
    </row>
    <row r="196" spans="1:13" ht="17.100000000000001" customHeight="1" x14ac:dyDescent="0.25">
      <c r="A196" s="280">
        <v>101</v>
      </c>
      <c r="B196" s="366" t="s">
        <v>21</v>
      </c>
      <c r="C196" s="53" t="s">
        <v>276</v>
      </c>
      <c r="D196" s="353">
        <v>2.5</v>
      </c>
      <c r="E196" s="364" t="s">
        <v>523</v>
      </c>
      <c r="F196" s="293"/>
      <c r="G196" s="293"/>
      <c r="H196" s="354">
        <v>2.5</v>
      </c>
      <c r="I196" s="355" t="s">
        <v>39</v>
      </c>
      <c r="J196" s="364"/>
      <c r="K196" s="288"/>
      <c r="L196" s="288">
        <v>2.5499999999999998</v>
      </c>
      <c r="M196" s="291">
        <v>100</v>
      </c>
    </row>
    <row r="197" spans="1:13" ht="17.100000000000001" customHeight="1" x14ac:dyDescent="0.25">
      <c r="A197" s="281"/>
      <c r="B197" s="367"/>
      <c r="C197" s="32" t="s">
        <v>277</v>
      </c>
      <c r="D197" s="353"/>
      <c r="E197" s="364"/>
      <c r="F197" s="294"/>
      <c r="G197" s="294"/>
      <c r="H197" s="354"/>
      <c r="I197" s="355"/>
      <c r="J197" s="364"/>
      <c r="K197" s="288"/>
      <c r="L197" s="288"/>
      <c r="M197" s="292"/>
    </row>
    <row r="198" spans="1:13" ht="42" customHeight="1" x14ac:dyDescent="0.2">
      <c r="A198" s="22">
        <v>102</v>
      </c>
      <c r="B198" s="44" t="s">
        <v>22</v>
      </c>
      <c r="C198" s="30" t="s">
        <v>111</v>
      </c>
      <c r="D198" s="25">
        <v>1.8</v>
      </c>
      <c r="E198" s="24" t="s">
        <v>523</v>
      </c>
      <c r="F198" s="37"/>
      <c r="G198" s="37"/>
      <c r="H198" s="25">
        <v>1.8</v>
      </c>
      <c r="I198" s="24" t="s">
        <v>39</v>
      </c>
      <c r="J198" s="37"/>
      <c r="K198" s="37"/>
      <c r="L198" s="37"/>
      <c r="M198" s="24"/>
    </row>
    <row r="199" spans="1:13" ht="45" customHeight="1" x14ac:dyDescent="0.2">
      <c r="A199" s="22">
        <v>103</v>
      </c>
      <c r="B199" s="44" t="s">
        <v>23</v>
      </c>
      <c r="C199" s="24" t="s">
        <v>444</v>
      </c>
      <c r="D199" s="25">
        <v>14.92</v>
      </c>
      <c r="E199" s="24" t="s">
        <v>523</v>
      </c>
      <c r="F199" s="25"/>
      <c r="G199" s="25">
        <v>6.9</v>
      </c>
      <c r="H199" s="25">
        <v>8.02</v>
      </c>
      <c r="I199" s="24" t="s">
        <v>39</v>
      </c>
      <c r="J199" s="25"/>
      <c r="K199" s="25"/>
      <c r="L199" s="25">
        <v>14.9</v>
      </c>
      <c r="M199" s="30">
        <v>100</v>
      </c>
    </row>
    <row r="200" spans="1:13" ht="30" customHeight="1" x14ac:dyDescent="0.2">
      <c r="A200" s="22"/>
      <c r="B200" s="56" t="s">
        <v>40</v>
      </c>
      <c r="C200" s="57"/>
      <c r="D200" s="60">
        <f>SUM(D176:D199)</f>
        <v>82.22</v>
      </c>
      <c r="E200" s="24"/>
      <c r="F200" s="30"/>
      <c r="G200" s="50">
        <v>66.900000000000006</v>
      </c>
      <c r="H200" s="51">
        <v>15.32</v>
      </c>
      <c r="I200" s="26"/>
      <c r="J200" s="52"/>
      <c r="K200" s="81">
        <f>SUM(K176:K199)</f>
        <v>66.900000000000006</v>
      </c>
      <c r="L200" s="81">
        <f>SUM(L176:L199)</f>
        <v>22.330000000000002</v>
      </c>
      <c r="M200" s="30"/>
    </row>
    <row r="201" spans="1:13" s="6" customFormat="1" ht="30" customHeight="1" x14ac:dyDescent="0.2">
      <c r="A201" s="345" t="s">
        <v>41</v>
      </c>
      <c r="B201" s="346"/>
      <c r="C201" s="346"/>
      <c r="D201" s="346"/>
      <c r="E201" s="346"/>
      <c r="F201" s="346"/>
      <c r="G201" s="346"/>
      <c r="H201" s="346"/>
      <c r="I201" s="346"/>
      <c r="J201" s="346"/>
      <c r="K201" s="346"/>
      <c r="L201" s="346"/>
      <c r="M201" s="347"/>
    </row>
    <row r="202" spans="1:13" ht="18.75" customHeight="1" x14ac:dyDescent="0.25">
      <c r="A202" s="358">
        <v>104</v>
      </c>
      <c r="B202" s="359" t="s">
        <v>9</v>
      </c>
      <c r="C202" s="53" t="s">
        <v>184</v>
      </c>
      <c r="D202" s="354">
        <v>13.2</v>
      </c>
      <c r="E202" s="355" t="s">
        <v>523</v>
      </c>
      <c r="F202" s="354"/>
      <c r="G202" s="295">
        <v>9.6999999999999993</v>
      </c>
      <c r="H202" s="295">
        <v>3.5</v>
      </c>
      <c r="I202" s="355" t="s">
        <v>41</v>
      </c>
      <c r="J202" s="354"/>
      <c r="K202" s="354">
        <v>11.41</v>
      </c>
      <c r="L202" s="354">
        <v>18.3</v>
      </c>
      <c r="M202" s="354">
        <v>88</v>
      </c>
    </row>
    <row r="203" spans="1:13" ht="17.100000000000001" customHeight="1" x14ac:dyDescent="0.25">
      <c r="A203" s="358"/>
      <c r="B203" s="360"/>
      <c r="C203" s="32" t="s">
        <v>252</v>
      </c>
      <c r="D203" s="354"/>
      <c r="E203" s="355"/>
      <c r="F203" s="354"/>
      <c r="G203" s="295"/>
      <c r="H203" s="295"/>
      <c r="I203" s="355"/>
      <c r="J203" s="354"/>
      <c r="K203" s="354"/>
      <c r="L203" s="354"/>
      <c r="M203" s="354"/>
    </row>
    <row r="204" spans="1:13" ht="17.100000000000001" customHeight="1" x14ac:dyDescent="0.25">
      <c r="A204" s="358">
        <v>105</v>
      </c>
      <c r="B204" s="359" t="s">
        <v>10</v>
      </c>
      <c r="C204" s="53" t="s">
        <v>159</v>
      </c>
      <c r="D204" s="354">
        <v>4.7</v>
      </c>
      <c r="E204" s="355" t="s">
        <v>523</v>
      </c>
      <c r="F204" s="354"/>
      <c r="G204" s="295">
        <v>3.2</v>
      </c>
      <c r="H204" s="295">
        <v>1.5</v>
      </c>
      <c r="I204" s="355" t="s">
        <v>41</v>
      </c>
      <c r="J204" s="354"/>
      <c r="K204" s="354">
        <v>4.91</v>
      </c>
      <c r="L204" s="354">
        <v>3.6</v>
      </c>
      <c r="M204" s="354">
        <v>100</v>
      </c>
    </row>
    <row r="205" spans="1:13" ht="17.100000000000001" customHeight="1" x14ac:dyDescent="0.25">
      <c r="A205" s="358"/>
      <c r="B205" s="360"/>
      <c r="C205" s="32" t="s">
        <v>253</v>
      </c>
      <c r="D205" s="354"/>
      <c r="E205" s="355"/>
      <c r="F205" s="354"/>
      <c r="G205" s="295"/>
      <c r="H205" s="295"/>
      <c r="I205" s="355"/>
      <c r="J205" s="354"/>
      <c r="K205" s="354"/>
      <c r="L205" s="354"/>
      <c r="M205" s="354"/>
    </row>
    <row r="206" spans="1:13" ht="17.100000000000001" customHeight="1" x14ac:dyDescent="0.25">
      <c r="A206" s="351">
        <v>106</v>
      </c>
      <c r="B206" s="352" t="s">
        <v>11</v>
      </c>
      <c r="C206" s="53" t="s">
        <v>147</v>
      </c>
      <c r="D206" s="354">
        <v>57.9</v>
      </c>
      <c r="E206" s="355" t="s">
        <v>523</v>
      </c>
      <c r="F206" s="354"/>
      <c r="G206" s="295">
        <v>44.7</v>
      </c>
      <c r="H206" s="295">
        <v>13.2</v>
      </c>
      <c r="I206" s="355" t="s">
        <v>41</v>
      </c>
      <c r="J206" s="354"/>
      <c r="K206" s="354">
        <v>52.2</v>
      </c>
      <c r="L206" s="354">
        <v>37.6</v>
      </c>
      <c r="M206" s="354">
        <v>77</v>
      </c>
    </row>
    <row r="207" spans="1:13" ht="17.100000000000001" customHeight="1" x14ac:dyDescent="0.25">
      <c r="A207" s="351"/>
      <c r="B207" s="352"/>
      <c r="C207" s="32" t="s">
        <v>254</v>
      </c>
      <c r="D207" s="354"/>
      <c r="E207" s="355"/>
      <c r="F207" s="354"/>
      <c r="G207" s="295"/>
      <c r="H207" s="295"/>
      <c r="I207" s="355"/>
      <c r="J207" s="354"/>
      <c r="K207" s="354"/>
      <c r="L207" s="354"/>
      <c r="M207" s="354"/>
    </row>
    <row r="208" spans="1:13" ht="17.100000000000001" customHeight="1" x14ac:dyDescent="0.25">
      <c r="A208" s="280">
        <v>107</v>
      </c>
      <c r="B208" s="352" t="s">
        <v>15</v>
      </c>
      <c r="C208" s="53" t="s">
        <v>182</v>
      </c>
      <c r="D208" s="354">
        <v>39.1</v>
      </c>
      <c r="E208" s="355" t="s">
        <v>523</v>
      </c>
      <c r="F208" s="354"/>
      <c r="G208" s="295">
        <v>27.4</v>
      </c>
      <c r="H208" s="295">
        <v>11.7</v>
      </c>
      <c r="I208" s="355" t="s">
        <v>41</v>
      </c>
      <c r="J208" s="354"/>
      <c r="K208" s="354">
        <v>14.21</v>
      </c>
      <c r="L208" s="354">
        <v>7.8</v>
      </c>
      <c r="M208" s="354">
        <v>58</v>
      </c>
    </row>
    <row r="209" spans="1:13" ht="17.100000000000001" customHeight="1" x14ac:dyDescent="0.25">
      <c r="A209" s="281"/>
      <c r="B209" s="352"/>
      <c r="C209" s="32" t="s">
        <v>255</v>
      </c>
      <c r="D209" s="354"/>
      <c r="E209" s="355"/>
      <c r="F209" s="354"/>
      <c r="G209" s="295"/>
      <c r="H209" s="295"/>
      <c r="I209" s="355"/>
      <c r="J209" s="354"/>
      <c r="K209" s="354"/>
      <c r="L209" s="354"/>
      <c r="M209" s="354"/>
    </row>
    <row r="210" spans="1:13" ht="17.100000000000001" customHeight="1" x14ac:dyDescent="0.25">
      <c r="A210" s="351">
        <v>108</v>
      </c>
      <c r="B210" s="352" t="s">
        <v>16</v>
      </c>
      <c r="C210" s="84" t="s">
        <v>148</v>
      </c>
      <c r="D210" s="354">
        <v>38.1</v>
      </c>
      <c r="E210" s="355" t="s">
        <v>523</v>
      </c>
      <c r="F210" s="354"/>
      <c r="G210" s="295">
        <v>22.5</v>
      </c>
      <c r="H210" s="295">
        <v>15.6</v>
      </c>
      <c r="I210" s="355" t="s">
        <v>41</v>
      </c>
      <c r="J210" s="354"/>
      <c r="K210" s="354">
        <v>26</v>
      </c>
      <c r="L210" s="354">
        <v>17.260000000000002</v>
      </c>
      <c r="M210" s="354">
        <v>96</v>
      </c>
    </row>
    <row r="211" spans="1:13" ht="17.100000000000001" customHeight="1" x14ac:dyDescent="0.25">
      <c r="A211" s="351"/>
      <c r="B211" s="352"/>
      <c r="C211" s="32" t="s">
        <v>256</v>
      </c>
      <c r="D211" s="354"/>
      <c r="E211" s="355"/>
      <c r="F211" s="354"/>
      <c r="G211" s="293"/>
      <c r="H211" s="293"/>
      <c r="I211" s="355"/>
      <c r="J211" s="354"/>
      <c r="K211" s="354"/>
      <c r="L211" s="354"/>
      <c r="M211" s="354"/>
    </row>
    <row r="212" spans="1:13" ht="33.75" customHeight="1" x14ac:dyDescent="0.25">
      <c r="A212" s="22">
        <v>109</v>
      </c>
      <c r="B212" s="31" t="s">
        <v>17</v>
      </c>
      <c r="C212" s="84" t="s">
        <v>185</v>
      </c>
      <c r="D212" s="38">
        <v>0.8</v>
      </c>
      <c r="E212" s="24" t="s">
        <v>226</v>
      </c>
      <c r="F212" s="25"/>
      <c r="G212" s="34"/>
      <c r="H212" s="82">
        <v>0.8</v>
      </c>
      <c r="I212" s="25" t="s">
        <v>41</v>
      </c>
      <c r="J212" s="25"/>
      <c r="K212" s="25"/>
      <c r="L212" s="25">
        <v>0.9</v>
      </c>
      <c r="M212" s="38">
        <v>50</v>
      </c>
    </row>
    <row r="213" spans="1:13" ht="26.25" customHeight="1" x14ac:dyDescent="0.25">
      <c r="A213" s="280">
        <v>110</v>
      </c>
      <c r="B213" s="352" t="s">
        <v>20</v>
      </c>
      <c r="C213" s="53" t="s">
        <v>163</v>
      </c>
      <c r="D213" s="353">
        <v>2.2999999999999998</v>
      </c>
      <c r="E213" s="355" t="s">
        <v>523</v>
      </c>
      <c r="F213" s="295"/>
      <c r="G213" s="293">
        <v>1.3</v>
      </c>
      <c r="H213" s="354">
        <v>1</v>
      </c>
      <c r="I213" s="295" t="s">
        <v>41</v>
      </c>
      <c r="J213" s="295"/>
      <c r="K213" s="295"/>
      <c r="L213" s="295">
        <v>1</v>
      </c>
      <c r="M213" s="295">
        <v>50</v>
      </c>
    </row>
    <row r="214" spans="1:13" ht="17.100000000000001" customHeight="1" x14ac:dyDescent="0.25">
      <c r="A214" s="281"/>
      <c r="B214" s="352"/>
      <c r="C214" s="32" t="s">
        <v>238</v>
      </c>
      <c r="D214" s="353"/>
      <c r="E214" s="355"/>
      <c r="F214" s="295"/>
      <c r="G214" s="294"/>
      <c r="H214" s="354"/>
      <c r="I214" s="295"/>
      <c r="J214" s="295"/>
      <c r="K214" s="295"/>
      <c r="L214" s="295"/>
      <c r="M214" s="295"/>
    </row>
    <row r="215" spans="1:13" ht="17.100000000000001" customHeight="1" x14ac:dyDescent="0.25">
      <c r="A215" s="280">
        <v>111</v>
      </c>
      <c r="B215" s="359" t="s">
        <v>21</v>
      </c>
      <c r="C215" s="53" t="s">
        <v>257</v>
      </c>
      <c r="D215" s="353">
        <v>9.8000000000000007</v>
      </c>
      <c r="E215" s="355" t="s">
        <v>523</v>
      </c>
      <c r="F215" s="295"/>
      <c r="G215" s="34">
        <v>6.7</v>
      </c>
      <c r="H215" s="354">
        <v>3.1</v>
      </c>
      <c r="I215" s="295" t="s">
        <v>41</v>
      </c>
      <c r="J215" s="295"/>
      <c r="K215" s="295">
        <v>9.34</v>
      </c>
      <c r="L215" s="295">
        <v>1.25</v>
      </c>
      <c r="M215" s="295">
        <v>87</v>
      </c>
    </row>
    <row r="216" spans="1:13" ht="17.100000000000001" customHeight="1" x14ac:dyDescent="0.25">
      <c r="A216" s="281"/>
      <c r="B216" s="360"/>
      <c r="C216" s="32" t="s">
        <v>54</v>
      </c>
      <c r="D216" s="353"/>
      <c r="E216" s="355"/>
      <c r="F216" s="295"/>
      <c r="G216" s="37"/>
      <c r="H216" s="354"/>
      <c r="I216" s="295"/>
      <c r="J216" s="295"/>
      <c r="K216" s="295"/>
      <c r="L216" s="295"/>
      <c r="M216" s="295"/>
    </row>
    <row r="217" spans="1:13" ht="59.25" customHeight="1" x14ac:dyDescent="0.2">
      <c r="A217" s="22">
        <v>112</v>
      </c>
      <c r="B217" s="64" t="s">
        <v>22</v>
      </c>
      <c r="C217" s="30" t="s">
        <v>111</v>
      </c>
      <c r="D217" s="25">
        <v>5.6</v>
      </c>
      <c r="E217" s="24" t="s">
        <v>523</v>
      </c>
      <c r="F217" s="25"/>
      <c r="G217" s="37">
        <v>4.5</v>
      </c>
      <c r="H217" s="25">
        <v>1.1000000000000001</v>
      </c>
      <c r="I217" s="25" t="s">
        <v>41</v>
      </c>
      <c r="J217" s="25"/>
      <c r="K217" s="25">
        <v>1.93</v>
      </c>
      <c r="L217" s="25">
        <v>0.5</v>
      </c>
      <c r="M217" s="25">
        <v>33</v>
      </c>
    </row>
    <row r="218" spans="1:13" ht="30" customHeight="1" x14ac:dyDescent="0.2">
      <c r="A218" s="39">
        <v>113</v>
      </c>
      <c r="B218" s="44" t="s">
        <v>23</v>
      </c>
      <c r="C218" s="24" t="s">
        <v>149</v>
      </c>
      <c r="D218" s="25">
        <v>13.2</v>
      </c>
      <c r="E218" s="24" t="s">
        <v>523</v>
      </c>
      <c r="F218" s="25"/>
      <c r="G218" s="25"/>
      <c r="H218" s="25">
        <v>13.2</v>
      </c>
      <c r="I218" s="25" t="s">
        <v>41</v>
      </c>
      <c r="J218" s="25"/>
      <c r="K218" s="25"/>
      <c r="L218" s="25">
        <v>8.8000000000000007</v>
      </c>
      <c r="M218" s="25">
        <v>67</v>
      </c>
    </row>
    <row r="219" spans="1:13" ht="30" customHeight="1" x14ac:dyDescent="0.2">
      <c r="A219" s="22"/>
      <c r="B219" s="56" t="s">
        <v>42</v>
      </c>
      <c r="C219" s="57"/>
      <c r="D219" s="58">
        <f>SUM(D202:D218)</f>
        <v>184.70000000000002</v>
      </c>
      <c r="E219" s="24"/>
      <c r="F219" s="24"/>
      <c r="G219" s="25">
        <v>120</v>
      </c>
      <c r="H219" s="25">
        <v>64.7</v>
      </c>
      <c r="I219" s="26"/>
      <c r="J219" s="52"/>
      <c r="K219" s="81">
        <f>SUM(K202:K218)</f>
        <v>120.00000000000003</v>
      </c>
      <c r="L219" s="81">
        <f>SUM(L202:L218)</f>
        <v>97.01</v>
      </c>
      <c r="M219" s="24"/>
    </row>
    <row r="220" spans="1:13" s="6" customFormat="1" ht="30" customHeight="1" x14ac:dyDescent="0.2">
      <c r="A220" s="345" t="s">
        <v>43</v>
      </c>
      <c r="B220" s="346"/>
      <c r="C220" s="346"/>
      <c r="D220" s="346"/>
      <c r="E220" s="346"/>
      <c r="F220" s="346"/>
      <c r="G220" s="346"/>
      <c r="H220" s="346"/>
      <c r="I220" s="346"/>
      <c r="J220" s="346"/>
      <c r="K220" s="346"/>
      <c r="L220" s="346"/>
      <c r="M220" s="347"/>
    </row>
    <row r="221" spans="1:13" ht="18.75" customHeight="1" x14ac:dyDescent="0.25">
      <c r="A221" s="362">
        <v>114</v>
      </c>
      <c r="B221" s="359" t="s">
        <v>9</v>
      </c>
      <c r="C221" s="53" t="s">
        <v>493</v>
      </c>
      <c r="D221" s="354">
        <v>124.6</v>
      </c>
      <c r="E221" s="355" t="s">
        <v>529</v>
      </c>
      <c r="F221" s="355"/>
      <c r="G221" s="295">
        <v>123.4</v>
      </c>
      <c r="H221" s="295">
        <v>1.2</v>
      </c>
      <c r="I221" s="355" t="s">
        <v>43</v>
      </c>
      <c r="J221" s="364"/>
      <c r="K221" s="288">
        <v>51.6</v>
      </c>
      <c r="L221" s="288">
        <v>1.2</v>
      </c>
      <c r="M221" s="282">
        <v>42</v>
      </c>
    </row>
    <row r="222" spans="1:13" ht="17.100000000000001" customHeight="1" x14ac:dyDescent="0.25">
      <c r="A222" s="363"/>
      <c r="B222" s="360"/>
      <c r="C222" s="32" t="s">
        <v>445</v>
      </c>
      <c r="D222" s="354"/>
      <c r="E222" s="355"/>
      <c r="F222" s="355"/>
      <c r="G222" s="295"/>
      <c r="H222" s="295"/>
      <c r="I222" s="355"/>
      <c r="J222" s="364"/>
      <c r="K222" s="288"/>
      <c r="L222" s="288"/>
      <c r="M222" s="289"/>
    </row>
    <row r="223" spans="1:13" ht="17.100000000000001" customHeight="1" x14ac:dyDescent="0.25">
      <c r="A223" s="358">
        <v>115</v>
      </c>
      <c r="B223" s="359" t="s">
        <v>10</v>
      </c>
      <c r="C223" s="53" t="s">
        <v>221</v>
      </c>
      <c r="D223" s="354">
        <v>1.8</v>
      </c>
      <c r="E223" s="355" t="s">
        <v>529</v>
      </c>
      <c r="F223" s="355"/>
      <c r="G223" s="295"/>
      <c r="H223" s="295">
        <v>1.8</v>
      </c>
      <c r="I223" s="355" t="s">
        <v>43</v>
      </c>
      <c r="J223" s="364"/>
      <c r="K223" s="288">
        <v>1.8</v>
      </c>
      <c r="L223" s="288">
        <v>1.8</v>
      </c>
      <c r="M223" s="282">
        <v>100</v>
      </c>
    </row>
    <row r="224" spans="1:13" ht="17.100000000000001" customHeight="1" x14ac:dyDescent="0.25">
      <c r="A224" s="358"/>
      <c r="B224" s="360"/>
      <c r="C224" s="32" t="s">
        <v>494</v>
      </c>
      <c r="D224" s="354"/>
      <c r="E224" s="355"/>
      <c r="F224" s="355"/>
      <c r="G224" s="295"/>
      <c r="H224" s="295"/>
      <c r="I224" s="355"/>
      <c r="J224" s="364"/>
      <c r="K224" s="288"/>
      <c r="L224" s="288"/>
      <c r="M224" s="289"/>
    </row>
    <row r="225" spans="1:13" ht="17.100000000000001" customHeight="1" x14ac:dyDescent="0.25">
      <c r="A225" s="351">
        <v>116</v>
      </c>
      <c r="B225" s="352" t="s">
        <v>11</v>
      </c>
      <c r="C225" s="53" t="s">
        <v>193</v>
      </c>
      <c r="D225" s="354">
        <v>22.1</v>
      </c>
      <c r="E225" s="355" t="s">
        <v>529</v>
      </c>
      <c r="F225" s="355"/>
      <c r="G225" s="295">
        <v>15.8</v>
      </c>
      <c r="H225" s="295">
        <v>6.3</v>
      </c>
      <c r="I225" s="355" t="s">
        <v>43</v>
      </c>
      <c r="J225" s="364"/>
      <c r="K225" s="288">
        <v>15.8</v>
      </c>
      <c r="L225" s="288">
        <v>6.3</v>
      </c>
      <c r="M225" s="282">
        <v>100</v>
      </c>
    </row>
    <row r="226" spans="1:13" ht="17.100000000000001" customHeight="1" x14ac:dyDescent="0.25">
      <c r="A226" s="351"/>
      <c r="B226" s="352"/>
      <c r="C226" s="32" t="s">
        <v>495</v>
      </c>
      <c r="D226" s="354"/>
      <c r="E226" s="355"/>
      <c r="F226" s="355"/>
      <c r="G226" s="295"/>
      <c r="H226" s="295"/>
      <c r="I226" s="355"/>
      <c r="J226" s="364"/>
      <c r="K226" s="288"/>
      <c r="L226" s="288"/>
      <c r="M226" s="289"/>
    </row>
    <row r="227" spans="1:13" ht="17.100000000000001" customHeight="1" x14ac:dyDescent="0.25">
      <c r="A227" s="351">
        <v>117</v>
      </c>
      <c r="B227" s="352" t="s">
        <v>15</v>
      </c>
      <c r="C227" s="53" t="s">
        <v>163</v>
      </c>
      <c r="D227" s="354">
        <v>0.8</v>
      </c>
      <c r="E227" s="355" t="s">
        <v>523</v>
      </c>
      <c r="F227" s="355"/>
      <c r="G227" s="295"/>
      <c r="H227" s="295">
        <v>0.8</v>
      </c>
      <c r="I227" s="355" t="s">
        <v>43</v>
      </c>
      <c r="J227" s="364"/>
      <c r="K227" s="288"/>
      <c r="L227" s="288"/>
      <c r="M227" s="282"/>
    </row>
    <row r="228" spans="1:13" ht="17.100000000000001" customHeight="1" x14ac:dyDescent="0.25">
      <c r="A228" s="351"/>
      <c r="B228" s="352"/>
      <c r="C228" s="32" t="s">
        <v>496</v>
      </c>
      <c r="D228" s="354"/>
      <c r="E228" s="355"/>
      <c r="F228" s="355"/>
      <c r="G228" s="295"/>
      <c r="H228" s="295"/>
      <c r="I228" s="355"/>
      <c r="J228" s="364"/>
      <c r="K228" s="288"/>
      <c r="L228" s="288"/>
      <c r="M228" s="289"/>
    </row>
    <row r="229" spans="1:13" ht="17.100000000000001" customHeight="1" x14ac:dyDescent="0.25">
      <c r="A229" s="351">
        <v>118</v>
      </c>
      <c r="B229" s="352" t="s">
        <v>16</v>
      </c>
      <c r="C229" s="53" t="s">
        <v>166</v>
      </c>
      <c r="D229" s="354">
        <v>24.2</v>
      </c>
      <c r="E229" s="355" t="s">
        <v>521</v>
      </c>
      <c r="F229" s="355"/>
      <c r="G229" s="295">
        <v>15.8</v>
      </c>
      <c r="H229" s="295">
        <v>8.4</v>
      </c>
      <c r="I229" s="355" t="s">
        <v>43</v>
      </c>
      <c r="J229" s="364"/>
      <c r="K229" s="288">
        <v>10.8</v>
      </c>
      <c r="L229" s="288">
        <v>15.8</v>
      </c>
      <c r="M229" s="282">
        <v>100</v>
      </c>
    </row>
    <row r="230" spans="1:13" ht="17.100000000000001" customHeight="1" x14ac:dyDescent="0.25">
      <c r="A230" s="351"/>
      <c r="B230" s="352"/>
      <c r="C230" s="32" t="s">
        <v>192</v>
      </c>
      <c r="D230" s="354"/>
      <c r="E230" s="355"/>
      <c r="F230" s="282"/>
      <c r="G230" s="293"/>
      <c r="H230" s="293"/>
      <c r="I230" s="355"/>
      <c r="J230" s="364"/>
      <c r="K230" s="288"/>
      <c r="L230" s="288"/>
      <c r="M230" s="289"/>
    </row>
    <row r="231" spans="1:13" ht="17.100000000000001" customHeight="1" x14ac:dyDescent="0.25">
      <c r="A231" s="351">
        <v>119</v>
      </c>
      <c r="B231" s="352" t="s">
        <v>497</v>
      </c>
      <c r="C231" s="53" t="s">
        <v>19</v>
      </c>
      <c r="D231" s="295">
        <v>1.1000000000000001</v>
      </c>
      <c r="E231" s="365" t="s">
        <v>523</v>
      </c>
      <c r="F231" s="27"/>
      <c r="G231" s="293"/>
      <c r="H231" s="293">
        <v>1.1000000000000001</v>
      </c>
      <c r="I231" s="357" t="s">
        <v>43</v>
      </c>
      <c r="J231" s="364"/>
      <c r="K231" s="288"/>
      <c r="L231" s="288">
        <v>1.1000000000000001</v>
      </c>
      <c r="M231" s="282">
        <v>100</v>
      </c>
    </row>
    <row r="232" spans="1:13" ht="17.100000000000001" customHeight="1" x14ac:dyDescent="0.25">
      <c r="A232" s="351"/>
      <c r="B232" s="352"/>
      <c r="C232" s="32" t="s">
        <v>172</v>
      </c>
      <c r="D232" s="295"/>
      <c r="E232" s="365"/>
      <c r="F232" s="30"/>
      <c r="G232" s="294"/>
      <c r="H232" s="294"/>
      <c r="I232" s="357"/>
      <c r="J232" s="364"/>
      <c r="K232" s="288"/>
      <c r="L232" s="288"/>
      <c r="M232" s="289"/>
    </row>
    <row r="233" spans="1:13" ht="17.100000000000001" customHeight="1" x14ac:dyDescent="0.25">
      <c r="A233" s="351">
        <v>120</v>
      </c>
      <c r="B233" s="352" t="s">
        <v>20</v>
      </c>
      <c r="C233" s="53" t="s">
        <v>498</v>
      </c>
      <c r="D233" s="353">
        <v>46.6</v>
      </c>
      <c r="E233" s="364" t="s">
        <v>523</v>
      </c>
      <c r="F233" s="27"/>
      <c r="G233" s="293">
        <v>45</v>
      </c>
      <c r="H233" s="354">
        <v>1.6</v>
      </c>
      <c r="I233" s="355" t="s">
        <v>43</v>
      </c>
      <c r="J233" s="364"/>
      <c r="K233" s="288"/>
      <c r="L233" s="288"/>
      <c r="M233" s="282"/>
    </row>
    <row r="234" spans="1:13" ht="16.5" customHeight="1" x14ac:dyDescent="0.25">
      <c r="A234" s="351"/>
      <c r="B234" s="352"/>
      <c r="C234" s="32" t="s">
        <v>499</v>
      </c>
      <c r="D234" s="353"/>
      <c r="E234" s="364"/>
      <c r="F234" s="30"/>
      <c r="G234" s="294"/>
      <c r="H234" s="354"/>
      <c r="I234" s="355"/>
      <c r="J234" s="364"/>
      <c r="K234" s="288"/>
      <c r="L234" s="288"/>
      <c r="M234" s="289"/>
    </row>
    <row r="235" spans="1:13" ht="60" customHeight="1" x14ac:dyDescent="0.2">
      <c r="A235" s="39">
        <v>121</v>
      </c>
      <c r="B235" s="64" t="s">
        <v>22</v>
      </c>
      <c r="C235" s="24" t="s">
        <v>58</v>
      </c>
      <c r="D235" s="25">
        <v>3.2</v>
      </c>
      <c r="E235" s="24" t="s">
        <v>523</v>
      </c>
      <c r="F235" s="30"/>
      <c r="G235" s="37"/>
      <c r="H235" s="25">
        <v>3.2</v>
      </c>
      <c r="I235" s="24" t="s">
        <v>43</v>
      </c>
      <c r="J235" s="52"/>
      <c r="K235" s="54"/>
      <c r="L235" s="55">
        <v>3.2</v>
      </c>
      <c r="M235" s="24">
        <v>100</v>
      </c>
    </row>
    <row r="236" spans="1:13" s="6" customFormat="1" ht="30" customHeight="1" x14ac:dyDescent="0.2">
      <c r="A236" s="22">
        <v>122</v>
      </c>
      <c r="B236" s="44" t="s">
        <v>23</v>
      </c>
      <c r="C236" s="24" t="s">
        <v>189</v>
      </c>
      <c r="D236" s="25">
        <v>10.3</v>
      </c>
      <c r="E236" s="24" t="s">
        <v>523</v>
      </c>
      <c r="F236" s="24"/>
      <c r="G236" s="25"/>
      <c r="H236" s="25">
        <v>10.3</v>
      </c>
      <c r="I236" s="24" t="s">
        <v>43</v>
      </c>
      <c r="J236" s="69"/>
      <c r="K236" s="54"/>
      <c r="L236" s="55"/>
      <c r="M236" s="24"/>
    </row>
    <row r="237" spans="1:13" ht="30" customHeight="1" x14ac:dyDescent="0.2">
      <c r="A237" s="65"/>
      <c r="B237" s="56" t="s">
        <v>44</v>
      </c>
      <c r="C237" s="57"/>
      <c r="D237" s="68">
        <v>234.7</v>
      </c>
      <c r="E237" s="59"/>
      <c r="F237" s="68"/>
      <c r="G237" s="68">
        <v>200</v>
      </c>
      <c r="H237" s="58">
        <v>34.700000000000003</v>
      </c>
      <c r="I237" s="61"/>
      <c r="J237" s="69"/>
      <c r="K237" s="62">
        <f>SUM(K221:K236)</f>
        <v>80</v>
      </c>
      <c r="L237" s="62">
        <f>SUM(L221:L236)</f>
        <v>29.400000000000002</v>
      </c>
      <c r="M237" s="85"/>
    </row>
    <row r="238" spans="1:13" s="6" customFormat="1" ht="30" customHeight="1" x14ac:dyDescent="0.2">
      <c r="A238" s="345" t="s">
        <v>45</v>
      </c>
      <c r="B238" s="346"/>
      <c r="C238" s="346"/>
      <c r="D238" s="346"/>
      <c r="E238" s="346"/>
      <c r="F238" s="346"/>
      <c r="G238" s="346"/>
      <c r="H238" s="346"/>
      <c r="I238" s="346"/>
      <c r="J238" s="346"/>
      <c r="K238" s="346"/>
      <c r="L238" s="346"/>
      <c r="M238" s="347"/>
    </row>
    <row r="239" spans="1:13" ht="18.75" customHeight="1" x14ac:dyDescent="0.2">
      <c r="A239" s="358">
        <v>123</v>
      </c>
      <c r="B239" s="359" t="s">
        <v>9</v>
      </c>
      <c r="C239" s="27" t="s">
        <v>182</v>
      </c>
      <c r="D239" s="354">
        <v>13</v>
      </c>
      <c r="E239" s="311" t="s">
        <v>226</v>
      </c>
      <c r="F239" s="311"/>
      <c r="G239" s="295">
        <v>10</v>
      </c>
      <c r="H239" s="295">
        <v>3</v>
      </c>
      <c r="I239" s="348" t="s">
        <v>45</v>
      </c>
      <c r="J239" s="349"/>
      <c r="K239" s="288"/>
      <c r="L239" s="288">
        <v>1.05</v>
      </c>
      <c r="M239" s="282">
        <v>8</v>
      </c>
    </row>
    <row r="240" spans="1:13" ht="17.100000000000001" customHeight="1" x14ac:dyDescent="0.2">
      <c r="A240" s="358"/>
      <c r="B240" s="360"/>
      <c r="C240" s="30" t="s">
        <v>183</v>
      </c>
      <c r="D240" s="354"/>
      <c r="E240" s="311"/>
      <c r="F240" s="311"/>
      <c r="G240" s="295"/>
      <c r="H240" s="295"/>
      <c r="I240" s="348"/>
      <c r="J240" s="349"/>
      <c r="K240" s="288"/>
      <c r="L240" s="288"/>
      <c r="M240" s="289"/>
    </row>
    <row r="241" spans="1:13" ht="27.75" customHeight="1" x14ac:dyDescent="0.2">
      <c r="A241" s="358">
        <v>124</v>
      </c>
      <c r="B241" s="359" t="s">
        <v>10</v>
      </c>
      <c r="C241" s="27" t="s">
        <v>310</v>
      </c>
      <c r="D241" s="354">
        <v>5.2</v>
      </c>
      <c r="E241" s="311" t="s">
        <v>523</v>
      </c>
      <c r="F241" s="311"/>
      <c r="G241" s="295">
        <v>4</v>
      </c>
      <c r="H241" s="311">
        <v>1.2</v>
      </c>
      <c r="I241" s="348" t="s">
        <v>45</v>
      </c>
      <c r="J241" s="349"/>
      <c r="K241" s="288"/>
      <c r="L241" s="288">
        <v>3.26</v>
      </c>
      <c r="M241" s="282">
        <v>63</v>
      </c>
    </row>
    <row r="242" spans="1:13" ht="17.100000000000001" customHeight="1" x14ac:dyDescent="0.2">
      <c r="A242" s="358"/>
      <c r="B242" s="360"/>
      <c r="C242" s="30" t="s">
        <v>311</v>
      </c>
      <c r="D242" s="354"/>
      <c r="E242" s="311"/>
      <c r="F242" s="311"/>
      <c r="G242" s="295"/>
      <c r="H242" s="311"/>
      <c r="I242" s="348"/>
      <c r="J242" s="349"/>
      <c r="K242" s="288"/>
      <c r="L242" s="288"/>
      <c r="M242" s="289"/>
    </row>
    <row r="243" spans="1:13" ht="17.100000000000001" customHeight="1" x14ac:dyDescent="0.2">
      <c r="A243" s="351">
        <v>125</v>
      </c>
      <c r="B243" s="352" t="s">
        <v>11</v>
      </c>
      <c r="C243" s="27" t="s">
        <v>308</v>
      </c>
      <c r="D243" s="354">
        <v>9.8000000000000007</v>
      </c>
      <c r="E243" s="311" t="s">
        <v>523</v>
      </c>
      <c r="F243" s="311"/>
      <c r="G243" s="295">
        <v>7</v>
      </c>
      <c r="H243" s="295">
        <v>2.8</v>
      </c>
      <c r="I243" s="348" t="s">
        <v>45</v>
      </c>
      <c r="J243" s="349"/>
      <c r="K243" s="288">
        <v>7</v>
      </c>
      <c r="L243" s="288">
        <v>3.71</v>
      </c>
      <c r="M243" s="27"/>
    </row>
    <row r="244" spans="1:13" ht="17.100000000000001" customHeight="1" x14ac:dyDescent="0.2">
      <c r="A244" s="351"/>
      <c r="B244" s="352"/>
      <c r="C244" s="30" t="s">
        <v>312</v>
      </c>
      <c r="D244" s="354"/>
      <c r="E244" s="311"/>
      <c r="F244" s="311"/>
      <c r="G244" s="295"/>
      <c r="H244" s="295"/>
      <c r="I244" s="348"/>
      <c r="J244" s="349"/>
      <c r="K244" s="288"/>
      <c r="L244" s="288"/>
      <c r="M244" s="30">
        <v>109</v>
      </c>
    </row>
    <row r="245" spans="1:13" ht="17.100000000000001" customHeight="1" x14ac:dyDescent="0.2">
      <c r="A245" s="351">
        <v>126</v>
      </c>
      <c r="B245" s="352" t="s">
        <v>176</v>
      </c>
      <c r="C245" s="27" t="s">
        <v>13</v>
      </c>
      <c r="D245" s="354">
        <v>5</v>
      </c>
      <c r="E245" s="311" t="s">
        <v>523</v>
      </c>
      <c r="F245" s="311"/>
      <c r="G245" s="295">
        <v>5</v>
      </c>
      <c r="H245" s="295"/>
      <c r="I245" s="348" t="s">
        <v>45</v>
      </c>
      <c r="J245" s="349"/>
      <c r="K245" s="288"/>
      <c r="L245" s="288">
        <v>0.87</v>
      </c>
      <c r="M245" s="282">
        <v>17.399999999999999</v>
      </c>
    </row>
    <row r="246" spans="1:13" ht="17.100000000000001" customHeight="1" x14ac:dyDescent="0.2">
      <c r="A246" s="351"/>
      <c r="B246" s="352"/>
      <c r="C246" s="30" t="s">
        <v>313</v>
      </c>
      <c r="D246" s="354"/>
      <c r="E246" s="311"/>
      <c r="F246" s="311"/>
      <c r="G246" s="295"/>
      <c r="H246" s="295"/>
      <c r="I246" s="348"/>
      <c r="J246" s="349"/>
      <c r="K246" s="288"/>
      <c r="L246" s="288"/>
      <c r="M246" s="289"/>
    </row>
    <row r="247" spans="1:13" ht="17.100000000000001" customHeight="1" x14ac:dyDescent="0.2">
      <c r="A247" s="351">
        <v>127</v>
      </c>
      <c r="B247" s="352" t="s">
        <v>15</v>
      </c>
      <c r="C247" s="27" t="s">
        <v>13</v>
      </c>
      <c r="D247" s="354">
        <v>7</v>
      </c>
      <c r="E247" s="311" t="s">
        <v>523</v>
      </c>
      <c r="F247" s="311"/>
      <c r="G247" s="295">
        <v>7</v>
      </c>
      <c r="H247" s="295"/>
      <c r="I247" s="348" t="s">
        <v>45</v>
      </c>
      <c r="J247" s="349"/>
      <c r="K247" s="288"/>
      <c r="L247" s="288">
        <v>4.2</v>
      </c>
      <c r="M247" s="282">
        <v>60</v>
      </c>
    </row>
    <row r="248" spans="1:13" ht="17.100000000000001" customHeight="1" x14ac:dyDescent="0.2">
      <c r="A248" s="351"/>
      <c r="B248" s="352"/>
      <c r="C248" s="30" t="s">
        <v>314</v>
      </c>
      <c r="D248" s="354"/>
      <c r="E248" s="311"/>
      <c r="F248" s="311"/>
      <c r="G248" s="295"/>
      <c r="H248" s="295"/>
      <c r="I248" s="348"/>
      <c r="J248" s="349"/>
      <c r="K248" s="288"/>
      <c r="L248" s="288"/>
      <c r="M248" s="289"/>
    </row>
    <row r="249" spans="1:13" ht="17.100000000000001" customHeight="1" x14ac:dyDescent="0.2">
      <c r="A249" s="351">
        <v>128</v>
      </c>
      <c r="B249" s="352" t="s">
        <v>16</v>
      </c>
      <c r="C249" s="27" t="s">
        <v>175</v>
      </c>
      <c r="D249" s="354">
        <v>12.9</v>
      </c>
      <c r="E249" s="311" t="s">
        <v>523</v>
      </c>
      <c r="F249" s="311"/>
      <c r="G249" s="295">
        <v>12</v>
      </c>
      <c r="H249" s="295">
        <v>0.9</v>
      </c>
      <c r="I249" s="348" t="s">
        <v>536</v>
      </c>
      <c r="J249" s="349"/>
      <c r="K249" s="288"/>
      <c r="L249" s="288">
        <v>0</v>
      </c>
      <c r="M249" s="282">
        <v>0</v>
      </c>
    </row>
    <row r="250" spans="1:13" ht="17.100000000000001" customHeight="1" x14ac:dyDescent="0.2">
      <c r="A250" s="351"/>
      <c r="B250" s="352"/>
      <c r="C250" s="30" t="s">
        <v>54</v>
      </c>
      <c r="D250" s="354"/>
      <c r="E250" s="311"/>
      <c r="F250" s="317"/>
      <c r="G250" s="293"/>
      <c r="H250" s="293"/>
      <c r="I250" s="348"/>
      <c r="J250" s="349"/>
      <c r="K250" s="288"/>
      <c r="L250" s="288"/>
      <c r="M250" s="289"/>
    </row>
    <row r="251" spans="1:13" ht="17.100000000000001" customHeight="1" x14ac:dyDescent="0.2">
      <c r="A251" s="351">
        <v>129</v>
      </c>
      <c r="B251" s="352" t="s">
        <v>20</v>
      </c>
      <c r="C251" s="27" t="s">
        <v>173</v>
      </c>
      <c r="D251" s="353">
        <v>3.6</v>
      </c>
      <c r="E251" s="361" t="s">
        <v>523</v>
      </c>
      <c r="F251" s="79"/>
      <c r="G251" s="34"/>
      <c r="H251" s="354"/>
      <c r="I251" s="348" t="s">
        <v>45</v>
      </c>
      <c r="J251" s="349"/>
      <c r="K251" s="288"/>
      <c r="L251" s="288">
        <v>0</v>
      </c>
      <c r="M251" s="282">
        <v>0</v>
      </c>
    </row>
    <row r="252" spans="1:13" ht="17.100000000000001" customHeight="1" x14ac:dyDescent="0.2">
      <c r="A252" s="351"/>
      <c r="B252" s="352"/>
      <c r="C252" s="30">
        <v>12</v>
      </c>
      <c r="D252" s="353"/>
      <c r="E252" s="361"/>
      <c r="F252" s="87"/>
      <c r="G252" s="37">
        <v>3.6</v>
      </c>
      <c r="H252" s="354"/>
      <c r="I252" s="348"/>
      <c r="J252" s="349"/>
      <c r="K252" s="288"/>
      <c r="L252" s="288"/>
      <c r="M252" s="289"/>
    </row>
    <row r="253" spans="1:13" ht="17.100000000000001" customHeight="1" x14ac:dyDescent="0.2">
      <c r="A253" s="362">
        <v>130</v>
      </c>
      <c r="B253" s="359" t="s">
        <v>21</v>
      </c>
      <c r="C253" s="27" t="s">
        <v>303</v>
      </c>
      <c r="D253" s="353">
        <v>3.7</v>
      </c>
      <c r="E253" s="361" t="s">
        <v>523</v>
      </c>
      <c r="F253" s="79"/>
      <c r="G253" s="34"/>
      <c r="H253" s="354">
        <v>3.7</v>
      </c>
      <c r="I253" s="348" t="s">
        <v>45</v>
      </c>
      <c r="J253" s="349"/>
      <c r="K253" s="288">
        <v>18</v>
      </c>
      <c r="L253" s="288">
        <v>5.03</v>
      </c>
      <c r="M253" s="282"/>
    </row>
    <row r="254" spans="1:13" ht="17.100000000000001" customHeight="1" x14ac:dyDescent="0.2">
      <c r="A254" s="363"/>
      <c r="B254" s="360"/>
      <c r="C254" s="30" t="s">
        <v>111</v>
      </c>
      <c r="D254" s="353"/>
      <c r="E254" s="361"/>
      <c r="F254" s="87"/>
      <c r="G254" s="37"/>
      <c r="H254" s="354"/>
      <c r="I254" s="348"/>
      <c r="J254" s="349"/>
      <c r="K254" s="288"/>
      <c r="L254" s="288"/>
      <c r="M254" s="289"/>
    </row>
    <row r="255" spans="1:13" ht="55.5" customHeight="1" x14ac:dyDescent="0.2">
      <c r="A255" s="39">
        <v>131</v>
      </c>
      <c r="B255" s="64" t="s">
        <v>22</v>
      </c>
      <c r="C255" s="30" t="s">
        <v>178</v>
      </c>
      <c r="D255" s="25">
        <v>1.4</v>
      </c>
      <c r="E255" s="86" t="s">
        <v>523</v>
      </c>
      <c r="F255" s="87"/>
      <c r="G255" s="37">
        <v>1.4</v>
      </c>
      <c r="H255" s="25"/>
      <c r="I255" s="24" t="s">
        <v>45</v>
      </c>
      <c r="J255" s="52"/>
      <c r="K255" s="54"/>
      <c r="L255" s="55">
        <v>0.5</v>
      </c>
      <c r="M255" s="30">
        <v>36</v>
      </c>
    </row>
    <row r="256" spans="1:13" ht="45" customHeight="1" x14ac:dyDescent="0.2">
      <c r="A256" s="22">
        <v>132</v>
      </c>
      <c r="B256" s="44" t="s">
        <v>23</v>
      </c>
      <c r="C256" s="24" t="s">
        <v>186</v>
      </c>
      <c r="D256" s="25">
        <v>4</v>
      </c>
      <c r="E256" s="86" t="s">
        <v>523</v>
      </c>
      <c r="F256" s="86"/>
      <c r="G256" s="25"/>
      <c r="H256" s="25">
        <v>4</v>
      </c>
      <c r="I256" s="24" t="s">
        <v>45</v>
      </c>
      <c r="J256" s="52"/>
      <c r="K256" s="54"/>
      <c r="L256" s="55">
        <v>2</v>
      </c>
      <c r="M256" s="24">
        <v>50</v>
      </c>
    </row>
    <row r="257" spans="1:13" ht="30" customHeight="1" x14ac:dyDescent="0.2">
      <c r="A257" s="22"/>
      <c r="B257" s="56" t="s">
        <v>316</v>
      </c>
      <c r="C257" s="57"/>
      <c r="D257" s="58">
        <f>SUM(D239:D256)</f>
        <v>65.599999999999994</v>
      </c>
      <c r="E257" s="59"/>
      <c r="F257" s="58"/>
      <c r="G257" s="58">
        <f>SUM(G239:G256)</f>
        <v>50</v>
      </c>
      <c r="H257" s="58">
        <f>SUM(H239:H256)</f>
        <v>15.600000000000001</v>
      </c>
      <c r="I257" s="61"/>
      <c r="J257" s="69"/>
      <c r="K257" s="62">
        <f>SUM(K239:K256)</f>
        <v>25</v>
      </c>
      <c r="L257" s="62">
        <f>SUM(L239:L256)</f>
        <v>20.62</v>
      </c>
      <c r="M257" s="69"/>
    </row>
    <row r="258" spans="1:13" s="6" customFormat="1" ht="30" customHeight="1" x14ac:dyDescent="0.2">
      <c r="A258" s="345" t="s">
        <v>46</v>
      </c>
      <c r="B258" s="346"/>
      <c r="C258" s="346"/>
      <c r="D258" s="346"/>
      <c r="E258" s="346"/>
      <c r="F258" s="346"/>
      <c r="G258" s="346"/>
      <c r="H258" s="346"/>
      <c r="I258" s="346"/>
      <c r="J258" s="346"/>
      <c r="K258" s="346"/>
      <c r="L258" s="346"/>
      <c r="M258" s="347"/>
    </row>
    <row r="259" spans="1:13" ht="18.75" customHeight="1" x14ac:dyDescent="0.25">
      <c r="A259" s="358">
        <v>133</v>
      </c>
      <c r="B259" s="359" t="s">
        <v>9</v>
      </c>
      <c r="C259" s="23" t="s">
        <v>307</v>
      </c>
      <c r="D259" s="357">
        <v>11.2</v>
      </c>
      <c r="E259" s="348" t="s">
        <v>523</v>
      </c>
      <c r="F259" s="348"/>
      <c r="G259" s="295"/>
      <c r="H259" s="355">
        <v>11.2</v>
      </c>
      <c r="I259" s="348" t="s">
        <v>537</v>
      </c>
      <c r="J259" s="349"/>
      <c r="K259" s="288"/>
      <c r="L259" s="288">
        <v>11.2</v>
      </c>
      <c r="M259" s="282">
        <v>100</v>
      </c>
    </row>
    <row r="260" spans="1:13" ht="17.100000000000001" customHeight="1" x14ac:dyDescent="0.25">
      <c r="A260" s="358"/>
      <c r="B260" s="360"/>
      <c r="C260" s="32" t="s">
        <v>325</v>
      </c>
      <c r="D260" s="357"/>
      <c r="E260" s="348"/>
      <c r="F260" s="348"/>
      <c r="G260" s="295"/>
      <c r="H260" s="355"/>
      <c r="I260" s="348"/>
      <c r="J260" s="349"/>
      <c r="K260" s="288"/>
      <c r="L260" s="288"/>
      <c r="M260" s="283"/>
    </row>
    <row r="261" spans="1:13" ht="17.100000000000001" customHeight="1" x14ac:dyDescent="0.25">
      <c r="A261" s="358">
        <v>134</v>
      </c>
      <c r="B261" s="359" t="s">
        <v>10</v>
      </c>
      <c r="C261" s="23" t="s">
        <v>161</v>
      </c>
      <c r="D261" s="354">
        <v>9.07</v>
      </c>
      <c r="E261" s="348" t="s">
        <v>523</v>
      </c>
      <c r="F261" s="348"/>
      <c r="G261" s="295"/>
      <c r="H261" s="295">
        <v>9.07</v>
      </c>
      <c r="I261" s="348" t="s">
        <v>537</v>
      </c>
      <c r="J261" s="349"/>
      <c r="K261" s="288"/>
      <c r="L261" s="288">
        <v>9.07</v>
      </c>
      <c r="M261" s="286">
        <v>100</v>
      </c>
    </row>
    <row r="262" spans="1:13" ht="17.100000000000001" customHeight="1" x14ac:dyDescent="0.25">
      <c r="A262" s="358"/>
      <c r="B262" s="360"/>
      <c r="C262" s="32" t="s">
        <v>326</v>
      </c>
      <c r="D262" s="354"/>
      <c r="E262" s="348"/>
      <c r="F262" s="348"/>
      <c r="G262" s="295"/>
      <c r="H262" s="295"/>
      <c r="I262" s="348"/>
      <c r="J262" s="349"/>
      <c r="K262" s="288"/>
      <c r="L262" s="288"/>
      <c r="M262" s="287"/>
    </row>
    <row r="263" spans="1:13" ht="17.100000000000001" customHeight="1" x14ac:dyDescent="0.25">
      <c r="A263" s="351">
        <v>135</v>
      </c>
      <c r="B263" s="352" t="s">
        <v>11</v>
      </c>
      <c r="C263" s="23" t="s">
        <v>13</v>
      </c>
      <c r="D263" s="357">
        <v>5.03</v>
      </c>
      <c r="E263" s="348" t="s">
        <v>523</v>
      </c>
      <c r="F263" s="348"/>
      <c r="G263" s="295"/>
      <c r="H263" s="295">
        <v>5.03</v>
      </c>
      <c r="I263" s="348" t="s">
        <v>537</v>
      </c>
      <c r="J263" s="349"/>
      <c r="K263" s="288"/>
      <c r="L263" s="288">
        <v>5.03</v>
      </c>
      <c r="M263" s="282">
        <v>100</v>
      </c>
    </row>
    <row r="264" spans="1:13" ht="17.100000000000001" customHeight="1" x14ac:dyDescent="0.25">
      <c r="A264" s="351"/>
      <c r="B264" s="352"/>
      <c r="C264" s="32" t="s">
        <v>327</v>
      </c>
      <c r="D264" s="357"/>
      <c r="E264" s="348"/>
      <c r="F264" s="348"/>
      <c r="G264" s="295"/>
      <c r="H264" s="295"/>
      <c r="I264" s="348"/>
      <c r="J264" s="349"/>
      <c r="K264" s="288"/>
      <c r="L264" s="288"/>
      <c r="M264" s="283"/>
    </row>
    <row r="265" spans="1:13" ht="17.100000000000001" customHeight="1" x14ac:dyDescent="0.25">
      <c r="A265" s="351">
        <v>136</v>
      </c>
      <c r="B265" s="352" t="s">
        <v>333</v>
      </c>
      <c r="C265" s="53" t="s">
        <v>332</v>
      </c>
      <c r="D265" s="354">
        <v>235</v>
      </c>
      <c r="E265" s="348" t="s">
        <v>523</v>
      </c>
      <c r="F265" s="348"/>
      <c r="G265" s="293">
        <v>165</v>
      </c>
      <c r="H265" s="295">
        <v>70</v>
      </c>
      <c r="I265" s="348" t="s">
        <v>537</v>
      </c>
      <c r="J265" s="349"/>
      <c r="K265" s="288">
        <v>52.5</v>
      </c>
      <c r="L265" s="288">
        <v>45.5</v>
      </c>
      <c r="M265" s="282">
        <v>30</v>
      </c>
    </row>
    <row r="266" spans="1:13" ht="17.100000000000001" customHeight="1" x14ac:dyDescent="0.25">
      <c r="A266" s="351"/>
      <c r="B266" s="352"/>
      <c r="C266" s="32" t="s">
        <v>334</v>
      </c>
      <c r="D266" s="354"/>
      <c r="E266" s="348"/>
      <c r="F266" s="348"/>
      <c r="G266" s="294"/>
      <c r="H266" s="295"/>
      <c r="I266" s="348"/>
      <c r="J266" s="349"/>
      <c r="K266" s="288"/>
      <c r="L266" s="288"/>
      <c r="M266" s="283"/>
    </row>
    <row r="267" spans="1:13" ht="17.100000000000001" customHeight="1" x14ac:dyDescent="0.25">
      <c r="A267" s="351">
        <v>137</v>
      </c>
      <c r="B267" s="352" t="s">
        <v>15</v>
      </c>
      <c r="C267" s="23" t="s">
        <v>179</v>
      </c>
      <c r="D267" s="357">
        <v>3.13</v>
      </c>
      <c r="E267" s="348" t="s">
        <v>523</v>
      </c>
      <c r="F267" s="348"/>
      <c r="G267" s="295"/>
      <c r="H267" s="295">
        <v>3.13</v>
      </c>
      <c r="I267" s="348" t="s">
        <v>537</v>
      </c>
      <c r="J267" s="349"/>
      <c r="K267" s="288"/>
      <c r="L267" s="288">
        <v>3.13</v>
      </c>
      <c r="M267" s="282">
        <v>100</v>
      </c>
    </row>
    <row r="268" spans="1:13" ht="17.100000000000001" customHeight="1" x14ac:dyDescent="0.25">
      <c r="A268" s="351"/>
      <c r="B268" s="352"/>
      <c r="C268" s="32" t="s">
        <v>328</v>
      </c>
      <c r="D268" s="357"/>
      <c r="E268" s="348"/>
      <c r="F268" s="348"/>
      <c r="G268" s="295"/>
      <c r="H268" s="295"/>
      <c r="I268" s="348"/>
      <c r="J268" s="349"/>
      <c r="K268" s="288"/>
      <c r="L268" s="288"/>
      <c r="M268" s="283"/>
    </row>
    <row r="269" spans="1:13" ht="17.100000000000001" customHeight="1" x14ac:dyDescent="0.25">
      <c r="A269" s="351">
        <v>138</v>
      </c>
      <c r="B269" s="352" t="s">
        <v>16</v>
      </c>
      <c r="C269" s="23" t="s">
        <v>13</v>
      </c>
      <c r="D269" s="293">
        <v>36</v>
      </c>
      <c r="E269" s="348" t="s">
        <v>523</v>
      </c>
      <c r="F269" s="348"/>
      <c r="G269" s="295"/>
      <c r="H269" s="295">
        <v>36</v>
      </c>
      <c r="I269" s="348" t="s">
        <v>537</v>
      </c>
      <c r="J269" s="349"/>
      <c r="K269" s="288"/>
      <c r="L269" s="288">
        <v>36</v>
      </c>
      <c r="M269" s="282">
        <v>100</v>
      </c>
    </row>
    <row r="270" spans="1:13" ht="17.100000000000001" customHeight="1" x14ac:dyDescent="0.25">
      <c r="A270" s="351"/>
      <c r="B270" s="352"/>
      <c r="C270" s="32" t="s">
        <v>329</v>
      </c>
      <c r="D270" s="294"/>
      <c r="E270" s="348"/>
      <c r="F270" s="284"/>
      <c r="G270" s="293"/>
      <c r="H270" s="293"/>
      <c r="I270" s="348"/>
      <c r="J270" s="349"/>
      <c r="K270" s="288"/>
      <c r="L270" s="288"/>
      <c r="M270" s="283"/>
    </row>
    <row r="271" spans="1:13" ht="17.100000000000001" customHeight="1" x14ac:dyDescent="0.25">
      <c r="A271" s="351">
        <v>139</v>
      </c>
      <c r="B271" s="352" t="s">
        <v>17</v>
      </c>
      <c r="C271" s="23" t="s">
        <v>170</v>
      </c>
      <c r="D271" s="355">
        <v>26.5</v>
      </c>
      <c r="E271" s="348" t="s">
        <v>523</v>
      </c>
      <c r="F271" s="284"/>
      <c r="G271" s="35"/>
      <c r="H271" s="293">
        <v>26.5</v>
      </c>
      <c r="I271" s="356" t="s">
        <v>537</v>
      </c>
      <c r="J271" s="349"/>
      <c r="K271" s="288"/>
      <c r="L271" s="288">
        <v>11</v>
      </c>
      <c r="M271" s="284">
        <v>50</v>
      </c>
    </row>
    <row r="272" spans="1:13" ht="17.100000000000001" customHeight="1" x14ac:dyDescent="0.25">
      <c r="A272" s="351"/>
      <c r="B272" s="352"/>
      <c r="C272" s="32" t="s">
        <v>115</v>
      </c>
      <c r="D272" s="355"/>
      <c r="E272" s="348"/>
      <c r="F272" s="350"/>
      <c r="G272" s="36"/>
      <c r="H272" s="294"/>
      <c r="I272" s="356"/>
      <c r="J272" s="349"/>
      <c r="K272" s="288"/>
      <c r="L272" s="288"/>
      <c r="M272" s="285"/>
    </row>
    <row r="273" spans="1:13" ht="17.100000000000001" customHeight="1" x14ac:dyDescent="0.25">
      <c r="A273" s="351">
        <v>140</v>
      </c>
      <c r="B273" s="352" t="s">
        <v>20</v>
      </c>
      <c r="C273" s="23" t="s">
        <v>234</v>
      </c>
      <c r="D273" s="353">
        <v>6.6</v>
      </c>
      <c r="E273" s="348" t="s">
        <v>523</v>
      </c>
      <c r="F273" s="284"/>
      <c r="G273" s="34"/>
      <c r="H273" s="354">
        <v>6.6</v>
      </c>
      <c r="I273" s="348" t="s">
        <v>537</v>
      </c>
      <c r="J273" s="349"/>
      <c r="K273" s="288"/>
      <c r="L273" s="288">
        <v>2.82</v>
      </c>
      <c r="M273" s="282">
        <v>50</v>
      </c>
    </row>
    <row r="274" spans="1:13" ht="17.100000000000001" customHeight="1" x14ac:dyDescent="0.25">
      <c r="A274" s="351"/>
      <c r="B274" s="352"/>
      <c r="C274" s="32"/>
      <c r="D274" s="353"/>
      <c r="E274" s="348"/>
      <c r="F274" s="350"/>
      <c r="G274" s="37"/>
      <c r="H274" s="354"/>
      <c r="I274" s="348"/>
      <c r="J274" s="349"/>
      <c r="K274" s="288"/>
      <c r="L274" s="288"/>
      <c r="M274" s="283"/>
    </row>
    <row r="275" spans="1:13" ht="17.100000000000001" customHeight="1" x14ac:dyDescent="0.25">
      <c r="A275" s="280">
        <v>141</v>
      </c>
      <c r="B275" s="359" t="s">
        <v>330</v>
      </c>
      <c r="C275" s="23" t="s">
        <v>173</v>
      </c>
      <c r="D275" s="293">
        <v>50</v>
      </c>
      <c r="E275" s="348" t="s">
        <v>523</v>
      </c>
      <c r="F275" s="284"/>
      <c r="G275" s="34"/>
      <c r="H275" s="293">
        <v>50</v>
      </c>
      <c r="I275" s="348" t="s">
        <v>537</v>
      </c>
      <c r="J275" s="349"/>
      <c r="K275" s="288"/>
      <c r="L275" s="288">
        <v>30</v>
      </c>
      <c r="M275" s="282">
        <v>80</v>
      </c>
    </row>
    <row r="276" spans="1:13" ht="17.100000000000001" customHeight="1" x14ac:dyDescent="0.25">
      <c r="A276" s="281"/>
      <c r="B276" s="360"/>
      <c r="C276" s="32" t="s">
        <v>331</v>
      </c>
      <c r="D276" s="294"/>
      <c r="E276" s="348"/>
      <c r="F276" s="285"/>
      <c r="G276" s="37"/>
      <c r="H276" s="294"/>
      <c r="I276" s="348"/>
      <c r="J276" s="349"/>
      <c r="K276" s="288"/>
      <c r="L276" s="288"/>
      <c r="M276" s="283"/>
    </row>
    <row r="277" spans="1:13" ht="38.25" customHeight="1" x14ac:dyDescent="0.25">
      <c r="A277" s="22">
        <v>142</v>
      </c>
      <c r="B277" s="44" t="s">
        <v>23</v>
      </c>
      <c r="C277" s="24" t="s">
        <v>426</v>
      </c>
      <c r="D277" s="24">
        <v>33</v>
      </c>
      <c r="E277" s="24" t="s">
        <v>226</v>
      </c>
      <c r="F277" s="40"/>
      <c r="G277" s="25"/>
      <c r="H277" s="24">
        <v>33</v>
      </c>
      <c r="I277" s="40" t="s">
        <v>537</v>
      </c>
      <c r="J277" s="25"/>
      <c r="K277" s="25"/>
      <c r="L277" s="25">
        <v>22</v>
      </c>
      <c r="M277" s="25">
        <v>67</v>
      </c>
    </row>
    <row r="278" spans="1:13" ht="30" customHeight="1" x14ac:dyDescent="0.25">
      <c r="A278" s="89"/>
      <c r="B278" s="56" t="s">
        <v>47</v>
      </c>
      <c r="C278" s="57"/>
      <c r="D278" s="58">
        <f>SUM(D259:D277)</f>
        <v>415.53000000000003</v>
      </c>
      <c r="E278" s="58"/>
      <c r="F278" s="32"/>
      <c r="G278" s="37"/>
      <c r="H278" s="37"/>
      <c r="I278" s="37"/>
      <c r="J278" s="37"/>
      <c r="K278" s="37">
        <f>SUM(K259:K277)</f>
        <v>52.5</v>
      </c>
      <c r="L278" s="50">
        <f>SUM(L259:L277)</f>
        <v>175.75</v>
      </c>
      <c r="M278" s="37"/>
    </row>
    <row r="279" spans="1:13" s="6" customFormat="1" ht="30" customHeight="1" x14ac:dyDescent="0.2">
      <c r="A279" s="345" t="s">
        <v>48</v>
      </c>
      <c r="B279" s="346"/>
      <c r="C279" s="346"/>
      <c r="D279" s="346"/>
      <c r="E279" s="346"/>
      <c r="F279" s="346"/>
      <c r="G279" s="346"/>
      <c r="H279" s="346"/>
      <c r="I279" s="346"/>
      <c r="J279" s="346"/>
      <c r="K279" s="346"/>
      <c r="L279" s="346"/>
      <c r="M279" s="347"/>
    </row>
    <row r="280" spans="1:13" ht="35.25" customHeight="1" x14ac:dyDescent="0.2">
      <c r="A280" s="90">
        <v>143</v>
      </c>
      <c r="B280" s="91" t="s">
        <v>278</v>
      </c>
      <c r="C280" s="24" t="s">
        <v>279</v>
      </c>
      <c r="D280" s="86">
        <v>1</v>
      </c>
      <c r="E280" s="92" t="s">
        <v>226</v>
      </c>
      <c r="F280" s="86"/>
      <c r="G280" s="86"/>
      <c r="H280" s="86">
        <v>1</v>
      </c>
      <c r="I280" s="93" t="s">
        <v>48</v>
      </c>
      <c r="J280" s="52"/>
      <c r="K280" s="74"/>
      <c r="L280" s="74">
        <v>0</v>
      </c>
      <c r="M280" s="94">
        <v>0</v>
      </c>
    </row>
    <row r="281" spans="1:13" ht="45" customHeight="1" x14ac:dyDescent="0.25">
      <c r="A281" s="90">
        <v>144</v>
      </c>
      <c r="B281" s="91" t="s">
        <v>447</v>
      </c>
      <c r="C281" s="95"/>
      <c r="D281" s="86">
        <v>0.5</v>
      </c>
      <c r="E281" s="92" t="s">
        <v>226</v>
      </c>
      <c r="F281" s="86"/>
      <c r="G281" s="86"/>
      <c r="H281" s="86">
        <v>0.5</v>
      </c>
      <c r="I281" s="93" t="s">
        <v>48</v>
      </c>
      <c r="J281" s="52"/>
      <c r="K281" s="74"/>
      <c r="L281" s="74">
        <v>0</v>
      </c>
      <c r="M281" s="94">
        <v>0</v>
      </c>
    </row>
    <row r="282" spans="1:13" ht="45" customHeight="1" x14ac:dyDescent="0.2">
      <c r="A282" s="90">
        <v>145</v>
      </c>
      <c r="B282" s="91" t="s">
        <v>205</v>
      </c>
      <c r="C282" s="90"/>
      <c r="D282" s="86">
        <v>9.8000000000000007</v>
      </c>
      <c r="E282" s="92" t="s">
        <v>538</v>
      </c>
      <c r="F282" s="86"/>
      <c r="G282" s="86"/>
      <c r="H282" s="86">
        <v>9.8000000000000007</v>
      </c>
      <c r="I282" s="93" t="s">
        <v>48</v>
      </c>
      <c r="J282" s="52"/>
      <c r="K282" s="74"/>
      <c r="L282" s="74">
        <v>0</v>
      </c>
      <c r="M282" s="94">
        <v>0</v>
      </c>
    </row>
    <row r="283" spans="1:13" ht="60.75" customHeight="1" x14ac:dyDescent="0.2">
      <c r="A283" s="90">
        <v>146</v>
      </c>
      <c r="B283" s="91" t="s">
        <v>448</v>
      </c>
      <c r="C283" s="90" t="s">
        <v>280</v>
      </c>
      <c r="D283" s="86">
        <v>12</v>
      </c>
      <c r="E283" s="92" t="s">
        <v>226</v>
      </c>
      <c r="F283" s="86"/>
      <c r="G283" s="86"/>
      <c r="H283" s="86">
        <v>12</v>
      </c>
      <c r="I283" s="93" t="s">
        <v>48</v>
      </c>
      <c r="J283" s="52"/>
      <c r="K283" s="74"/>
      <c r="L283" s="74">
        <v>0</v>
      </c>
      <c r="M283" s="94">
        <v>0</v>
      </c>
    </row>
    <row r="284" spans="1:13" ht="55.5" customHeight="1" x14ac:dyDescent="0.25">
      <c r="A284" s="24"/>
      <c r="B284" s="77" t="s">
        <v>196</v>
      </c>
      <c r="C284" s="57"/>
      <c r="D284" s="60">
        <f>SUM(D280:D283)</f>
        <v>23.3</v>
      </c>
      <c r="E284" s="96"/>
      <c r="F284" s="60">
        <f>SUM(F280:F283)</f>
        <v>0</v>
      </c>
      <c r="G284" s="60">
        <f>SUM(G280:G283)</f>
        <v>0</v>
      </c>
      <c r="H284" s="60">
        <f>SUM(H280:H283)</f>
        <v>23.3</v>
      </c>
      <c r="I284" s="88"/>
      <c r="J284" s="52"/>
      <c r="K284" s="62">
        <f>SUM(K280:K283)</f>
        <v>0</v>
      </c>
      <c r="L284" s="62">
        <f>SUM(L280:L283)</f>
        <v>0</v>
      </c>
      <c r="M284" s="97"/>
    </row>
    <row r="285" spans="1:13" ht="18.75" x14ac:dyDescent="0.2">
      <c r="A285" s="345" t="s">
        <v>49</v>
      </c>
      <c r="B285" s="346"/>
      <c r="C285" s="346"/>
      <c r="D285" s="346"/>
      <c r="E285" s="346"/>
      <c r="F285" s="346"/>
      <c r="G285" s="346"/>
      <c r="H285" s="346"/>
      <c r="I285" s="346"/>
      <c r="J285" s="346"/>
      <c r="K285" s="346"/>
      <c r="L285" s="346"/>
      <c r="M285" s="347"/>
    </row>
    <row r="286" spans="1:13" ht="43.5" customHeight="1" x14ac:dyDescent="0.2">
      <c r="A286" s="24">
        <v>147</v>
      </c>
      <c r="B286" s="44" t="s">
        <v>50</v>
      </c>
      <c r="C286" s="24" t="s">
        <v>78</v>
      </c>
      <c r="D286" s="86">
        <v>150</v>
      </c>
      <c r="E286" s="98" t="s">
        <v>611</v>
      </c>
      <c r="F286" s="86"/>
      <c r="G286" s="86"/>
      <c r="H286" s="86">
        <v>150</v>
      </c>
      <c r="I286" s="24" t="s">
        <v>541</v>
      </c>
      <c r="J286" s="52"/>
      <c r="K286" s="52"/>
      <c r="L286" s="99">
        <v>44.1</v>
      </c>
      <c r="M286" s="24">
        <v>29</v>
      </c>
    </row>
    <row r="287" spans="1:13" ht="63" customHeight="1" x14ac:dyDescent="0.2">
      <c r="A287" s="24">
        <v>148</v>
      </c>
      <c r="B287" s="44" t="s">
        <v>51</v>
      </c>
      <c r="C287" s="24" t="s">
        <v>52</v>
      </c>
      <c r="D287" s="86">
        <v>80</v>
      </c>
      <c r="E287" s="98" t="s">
        <v>612</v>
      </c>
      <c r="F287" s="86"/>
      <c r="G287" s="86"/>
      <c r="H287" s="86">
        <v>80</v>
      </c>
      <c r="I287" s="24" t="s">
        <v>541</v>
      </c>
      <c r="J287" s="52"/>
      <c r="K287" s="55"/>
      <c r="L287" s="55">
        <v>73.400000000000006</v>
      </c>
      <c r="M287" s="24">
        <v>92</v>
      </c>
    </row>
    <row r="288" spans="1:13" ht="63.75" customHeight="1" x14ac:dyDescent="0.2">
      <c r="A288" s="24">
        <v>149</v>
      </c>
      <c r="B288" s="44" t="s">
        <v>53</v>
      </c>
      <c r="C288" s="24" t="s">
        <v>54</v>
      </c>
      <c r="D288" s="86">
        <v>10</v>
      </c>
      <c r="E288" s="21" t="s">
        <v>613</v>
      </c>
      <c r="F288" s="86"/>
      <c r="G288" s="86"/>
      <c r="H288" s="86">
        <v>10</v>
      </c>
      <c r="I288" s="24" t="s">
        <v>541</v>
      </c>
      <c r="J288" s="52"/>
      <c r="K288" s="55"/>
      <c r="L288" s="55">
        <v>0</v>
      </c>
      <c r="M288" s="24">
        <v>0</v>
      </c>
    </row>
    <row r="289" spans="1:13" ht="64.5" customHeight="1" x14ac:dyDescent="0.2">
      <c r="A289" s="24">
        <v>150</v>
      </c>
      <c r="B289" s="71" t="s">
        <v>56</v>
      </c>
      <c r="C289" s="24" t="s">
        <v>500</v>
      </c>
      <c r="D289" s="86">
        <v>4.5</v>
      </c>
      <c r="E289" s="21" t="s">
        <v>614</v>
      </c>
      <c r="F289" s="86"/>
      <c r="G289" s="86"/>
      <c r="H289" s="86">
        <v>4.5</v>
      </c>
      <c r="I289" s="24" t="s">
        <v>541</v>
      </c>
      <c r="J289" s="52"/>
      <c r="K289" s="55"/>
      <c r="L289" s="55">
        <v>0</v>
      </c>
      <c r="M289" s="24">
        <v>0</v>
      </c>
    </row>
    <row r="290" spans="1:13" ht="81" customHeight="1" x14ac:dyDescent="0.2">
      <c r="A290" s="24">
        <v>151</v>
      </c>
      <c r="B290" s="71" t="s">
        <v>57</v>
      </c>
      <c r="C290" s="24" t="s">
        <v>216</v>
      </c>
      <c r="D290" s="86">
        <v>90</v>
      </c>
      <c r="E290" s="21" t="s">
        <v>615</v>
      </c>
      <c r="F290" s="86"/>
      <c r="G290" s="86"/>
      <c r="H290" s="86">
        <v>90</v>
      </c>
      <c r="I290" s="24" t="s">
        <v>541</v>
      </c>
      <c r="J290" s="52"/>
      <c r="K290" s="55"/>
      <c r="L290" s="55">
        <v>48.6</v>
      </c>
      <c r="M290" s="24">
        <v>54</v>
      </c>
    </row>
    <row r="291" spans="1:13" ht="57.75" customHeight="1" x14ac:dyDescent="0.2">
      <c r="A291" s="24">
        <v>152</v>
      </c>
      <c r="B291" s="71" t="s">
        <v>501</v>
      </c>
      <c r="C291" s="24" t="s">
        <v>502</v>
      </c>
      <c r="D291" s="86">
        <v>20</v>
      </c>
      <c r="E291" s="21" t="s">
        <v>539</v>
      </c>
      <c r="F291" s="86"/>
      <c r="G291" s="86"/>
      <c r="H291" s="86">
        <v>20</v>
      </c>
      <c r="I291" s="24"/>
      <c r="J291" s="52"/>
      <c r="K291" s="55"/>
      <c r="L291" s="55"/>
      <c r="M291" s="24"/>
    </row>
    <row r="292" spans="1:13" ht="57.75" customHeight="1" x14ac:dyDescent="0.2">
      <c r="A292" s="24">
        <v>153</v>
      </c>
      <c r="B292" s="71" t="s">
        <v>281</v>
      </c>
      <c r="C292" s="24" t="s">
        <v>329</v>
      </c>
      <c r="D292" s="86">
        <v>6.5</v>
      </c>
      <c r="E292" s="21" t="s">
        <v>540</v>
      </c>
      <c r="F292" s="86"/>
      <c r="G292" s="86"/>
      <c r="H292" s="86">
        <v>6.5</v>
      </c>
      <c r="I292" s="24"/>
      <c r="J292" s="52"/>
      <c r="K292" s="55"/>
      <c r="L292" s="55">
        <v>3.25</v>
      </c>
      <c r="M292" s="24">
        <v>50</v>
      </c>
    </row>
    <row r="293" spans="1:13" ht="57.75" customHeight="1" x14ac:dyDescent="0.2">
      <c r="A293" s="24">
        <v>154</v>
      </c>
      <c r="B293" s="44" t="s">
        <v>503</v>
      </c>
      <c r="C293" s="24" t="s">
        <v>504</v>
      </c>
      <c r="D293" s="86">
        <v>70</v>
      </c>
      <c r="E293" s="21" t="s">
        <v>357</v>
      </c>
      <c r="F293" s="86"/>
      <c r="G293" s="86"/>
      <c r="H293" s="86">
        <v>70</v>
      </c>
      <c r="I293" s="24" t="s">
        <v>541</v>
      </c>
      <c r="J293" s="52"/>
      <c r="K293" s="55"/>
      <c r="L293" s="55">
        <v>48</v>
      </c>
      <c r="M293" s="24">
        <v>69</v>
      </c>
    </row>
    <row r="294" spans="1:13" ht="57.75" customHeight="1" x14ac:dyDescent="0.25">
      <c r="A294" s="24"/>
      <c r="B294" s="56" t="s">
        <v>197</v>
      </c>
      <c r="C294" s="57"/>
      <c r="D294" s="60">
        <v>431</v>
      </c>
      <c r="E294" s="96"/>
      <c r="F294" s="60"/>
      <c r="G294" s="60"/>
      <c r="H294" s="60">
        <v>431</v>
      </c>
      <c r="I294" s="88"/>
      <c r="J294" s="52"/>
      <c r="K294" s="62">
        <f>SUM(K286:K293)</f>
        <v>0</v>
      </c>
      <c r="L294" s="62">
        <f>SUM(L286:L293)</f>
        <v>217.35</v>
      </c>
      <c r="M294" s="52"/>
    </row>
    <row r="295" spans="1:13" ht="46.5" customHeight="1" x14ac:dyDescent="0.2">
      <c r="A295" s="345" t="s">
        <v>59</v>
      </c>
      <c r="B295" s="346"/>
      <c r="C295" s="346"/>
      <c r="D295" s="346"/>
      <c r="E295" s="346"/>
      <c r="F295" s="346"/>
      <c r="G295" s="346"/>
      <c r="H295" s="346"/>
      <c r="I295" s="346"/>
      <c r="J295" s="346"/>
      <c r="K295" s="346"/>
      <c r="L295" s="346"/>
      <c r="M295" s="347"/>
    </row>
    <row r="296" spans="1:13" ht="18.75" customHeight="1" x14ac:dyDescent="0.2">
      <c r="A296" s="282">
        <v>155</v>
      </c>
      <c r="B296" s="71" t="s">
        <v>60</v>
      </c>
      <c r="C296" s="27"/>
      <c r="D296" s="79"/>
      <c r="E296" s="282" t="s">
        <v>598</v>
      </c>
      <c r="F296" s="79"/>
      <c r="G296" s="79"/>
      <c r="H296" s="79"/>
      <c r="I296" s="327"/>
      <c r="J296" s="331"/>
      <c r="K296" s="100"/>
      <c r="L296" s="79"/>
      <c r="M296" s="101" t="s">
        <v>621</v>
      </c>
    </row>
    <row r="297" spans="1:13" ht="30.75" customHeight="1" x14ac:dyDescent="0.2">
      <c r="A297" s="343"/>
      <c r="B297" s="102" t="s">
        <v>145</v>
      </c>
      <c r="C297" s="41" t="s">
        <v>61</v>
      </c>
      <c r="D297" s="78">
        <v>690</v>
      </c>
      <c r="E297" s="343"/>
      <c r="F297" s="78"/>
      <c r="G297" s="78">
        <v>2590</v>
      </c>
      <c r="H297" s="78">
        <v>690</v>
      </c>
      <c r="I297" s="339"/>
      <c r="J297" s="340"/>
      <c r="K297" s="103"/>
      <c r="L297" s="78">
        <v>627.11</v>
      </c>
      <c r="M297" s="104" t="s">
        <v>622</v>
      </c>
    </row>
    <row r="298" spans="1:13" ht="39" customHeight="1" x14ac:dyDescent="0.2">
      <c r="A298" s="283"/>
      <c r="B298" s="72" t="s">
        <v>62</v>
      </c>
      <c r="C298" s="30" t="s">
        <v>449</v>
      </c>
      <c r="D298" s="87">
        <v>2590</v>
      </c>
      <c r="E298" s="283"/>
      <c r="F298" s="87"/>
      <c r="G298" s="87"/>
      <c r="H298" s="87"/>
      <c r="I298" s="328"/>
      <c r="J298" s="332"/>
      <c r="K298" s="37">
        <v>1703.1414</v>
      </c>
      <c r="L298" s="87"/>
      <c r="M298" s="105">
        <v>-1.109</v>
      </c>
    </row>
    <row r="299" spans="1:13" ht="31.5" customHeight="1" x14ac:dyDescent="0.25">
      <c r="A299" s="282">
        <v>156</v>
      </c>
      <c r="B299" s="71" t="s">
        <v>450</v>
      </c>
      <c r="C299" s="27"/>
      <c r="D299" s="79"/>
      <c r="E299" s="282" t="s">
        <v>597</v>
      </c>
      <c r="F299" s="79"/>
      <c r="G299" s="79"/>
      <c r="H299" s="79"/>
      <c r="I299" s="327"/>
      <c r="J299" s="331"/>
      <c r="K299" s="331"/>
      <c r="L299" s="106"/>
      <c r="M299" s="27"/>
    </row>
    <row r="300" spans="1:13" ht="35.1" customHeight="1" x14ac:dyDescent="0.2">
      <c r="A300" s="343"/>
      <c r="B300" s="102" t="s">
        <v>63</v>
      </c>
      <c r="C300" s="41" t="s">
        <v>64</v>
      </c>
      <c r="D300" s="107">
        <v>130.1</v>
      </c>
      <c r="E300" s="343"/>
      <c r="F300" s="78"/>
      <c r="G300" s="78"/>
      <c r="H300" s="107">
        <v>130.1</v>
      </c>
      <c r="I300" s="339"/>
      <c r="J300" s="340"/>
      <c r="K300" s="340"/>
      <c r="L300" s="107">
        <v>102.7</v>
      </c>
      <c r="M300" s="108">
        <v>1</v>
      </c>
    </row>
    <row r="301" spans="1:13" ht="18.75" customHeight="1" x14ac:dyDescent="0.2">
      <c r="A301" s="343"/>
      <c r="B301" s="102" t="s">
        <v>65</v>
      </c>
      <c r="C301" s="41" t="s">
        <v>64</v>
      </c>
      <c r="D301" s="107">
        <v>120</v>
      </c>
      <c r="E301" s="343"/>
      <c r="F301" s="78"/>
      <c r="G301" s="78"/>
      <c r="H301" s="107">
        <v>120</v>
      </c>
      <c r="I301" s="339"/>
      <c r="J301" s="340"/>
      <c r="K301" s="340"/>
      <c r="L301" s="107">
        <v>90.3</v>
      </c>
      <c r="M301" s="41"/>
    </row>
    <row r="302" spans="1:13" ht="16.5" customHeight="1" x14ac:dyDescent="0.2">
      <c r="A302" s="283"/>
      <c r="B302" s="72" t="s">
        <v>66</v>
      </c>
      <c r="C302" s="30" t="s">
        <v>67</v>
      </c>
      <c r="D302" s="109">
        <v>44.3</v>
      </c>
      <c r="E302" s="283"/>
      <c r="F302" s="87"/>
      <c r="G302" s="87"/>
      <c r="H302" s="109">
        <v>44.3</v>
      </c>
      <c r="I302" s="328"/>
      <c r="J302" s="332"/>
      <c r="K302" s="332"/>
      <c r="L302" s="109">
        <v>38.9</v>
      </c>
      <c r="M302" s="30"/>
    </row>
    <row r="303" spans="1:13" ht="16.5" customHeight="1" x14ac:dyDescent="0.2">
      <c r="A303" s="282">
        <v>157</v>
      </c>
      <c r="B303" s="71" t="s">
        <v>68</v>
      </c>
      <c r="C303" s="27" t="s">
        <v>142</v>
      </c>
      <c r="D303" s="317">
        <v>600</v>
      </c>
      <c r="E303" s="282" t="s">
        <v>596</v>
      </c>
      <c r="F303" s="317"/>
      <c r="G303" s="110"/>
      <c r="H303" s="317">
        <v>600</v>
      </c>
      <c r="I303" s="327"/>
      <c r="J303" s="331"/>
      <c r="K303" s="331"/>
      <c r="L303" s="331">
        <v>502.24</v>
      </c>
      <c r="M303" s="27" t="s">
        <v>599</v>
      </c>
    </row>
    <row r="304" spans="1:13" ht="30" customHeight="1" x14ac:dyDescent="0.2">
      <c r="A304" s="343"/>
      <c r="B304" s="102" t="s">
        <v>69</v>
      </c>
      <c r="C304" s="41" t="s">
        <v>70</v>
      </c>
      <c r="D304" s="344"/>
      <c r="E304" s="343"/>
      <c r="F304" s="344"/>
      <c r="G304" s="111"/>
      <c r="H304" s="344"/>
      <c r="I304" s="339"/>
      <c r="J304" s="340"/>
      <c r="K304" s="340"/>
      <c r="L304" s="340"/>
      <c r="M304" s="41" t="s">
        <v>623</v>
      </c>
    </row>
    <row r="305" spans="1:16" ht="17.100000000000001" customHeight="1" x14ac:dyDescent="0.2">
      <c r="A305" s="343"/>
      <c r="B305" s="102" t="s">
        <v>71</v>
      </c>
      <c r="C305" s="41" t="s">
        <v>143</v>
      </c>
      <c r="D305" s="344"/>
      <c r="E305" s="343"/>
      <c r="F305" s="344"/>
      <c r="G305" s="111"/>
      <c r="H305" s="344"/>
      <c r="I305" s="339"/>
      <c r="J305" s="340"/>
      <c r="K305" s="340"/>
      <c r="L305" s="340"/>
      <c r="M305" s="41" t="s">
        <v>624</v>
      </c>
    </row>
    <row r="306" spans="1:16" ht="17.100000000000001" customHeight="1" x14ac:dyDescent="0.2">
      <c r="A306" s="343"/>
      <c r="B306" s="102" t="s">
        <v>72</v>
      </c>
      <c r="C306" s="41" t="s">
        <v>80</v>
      </c>
      <c r="D306" s="344"/>
      <c r="E306" s="343"/>
      <c r="F306" s="344"/>
      <c r="G306" s="111"/>
      <c r="H306" s="344"/>
      <c r="I306" s="339"/>
      <c r="J306" s="340"/>
      <c r="K306" s="340"/>
      <c r="L306" s="340"/>
      <c r="M306" s="41" t="s">
        <v>80</v>
      </c>
    </row>
    <row r="307" spans="1:16" ht="17.100000000000001" customHeight="1" x14ac:dyDescent="0.2">
      <c r="A307" s="343"/>
      <c r="B307" s="102" t="s">
        <v>74</v>
      </c>
      <c r="C307" s="41" t="s">
        <v>73</v>
      </c>
      <c r="D307" s="344"/>
      <c r="E307" s="343"/>
      <c r="F307" s="344"/>
      <c r="G307" s="111"/>
      <c r="H307" s="344"/>
      <c r="I307" s="339"/>
      <c r="J307" s="340"/>
      <c r="K307" s="340"/>
      <c r="L307" s="340"/>
      <c r="M307" s="41" t="s">
        <v>73</v>
      </c>
    </row>
    <row r="308" spans="1:16" ht="17.100000000000001" customHeight="1" x14ac:dyDescent="0.2">
      <c r="A308" s="343"/>
      <c r="B308" s="102" t="s">
        <v>75</v>
      </c>
      <c r="C308" s="41" t="s">
        <v>73</v>
      </c>
      <c r="D308" s="344"/>
      <c r="E308" s="343"/>
      <c r="F308" s="344"/>
      <c r="G308" s="111"/>
      <c r="H308" s="344"/>
      <c r="I308" s="339"/>
      <c r="J308" s="340"/>
      <c r="K308" s="340"/>
      <c r="L308" s="340"/>
      <c r="M308" s="41" t="s">
        <v>625</v>
      </c>
    </row>
    <row r="309" spans="1:16" ht="17.100000000000001" customHeight="1" x14ac:dyDescent="0.2">
      <c r="A309" s="343"/>
      <c r="B309" s="102" t="s">
        <v>144</v>
      </c>
      <c r="C309" s="41" t="s">
        <v>73</v>
      </c>
      <c r="D309" s="344"/>
      <c r="E309" s="343"/>
      <c r="F309" s="344"/>
      <c r="G309" s="111"/>
      <c r="H309" s="344"/>
      <c r="I309" s="339"/>
      <c r="J309" s="340"/>
      <c r="K309" s="340"/>
      <c r="L309" s="340"/>
      <c r="M309" s="41" t="s">
        <v>73</v>
      </c>
    </row>
    <row r="310" spans="1:16" ht="17.100000000000001" customHeight="1" x14ac:dyDescent="0.2">
      <c r="A310" s="343"/>
      <c r="B310" s="102" t="s">
        <v>76</v>
      </c>
      <c r="C310" s="41" t="s">
        <v>73</v>
      </c>
      <c r="D310" s="344"/>
      <c r="E310" s="343"/>
      <c r="F310" s="344"/>
      <c r="G310" s="111"/>
      <c r="H310" s="344"/>
      <c r="I310" s="339"/>
      <c r="J310" s="340"/>
      <c r="K310" s="340"/>
      <c r="L310" s="340"/>
      <c r="M310" s="41" t="s">
        <v>73</v>
      </c>
    </row>
    <row r="311" spans="1:16" ht="17.100000000000001" customHeight="1" x14ac:dyDescent="0.2">
      <c r="A311" s="343"/>
      <c r="B311" s="102" t="s">
        <v>77</v>
      </c>
      <c r="C311" s="41" t="s">
        <v>78</v>
      </c>
      <c r="D311" s="344"/>
      <c r="E311" s="343"/>
      <c r="F311" s="344"/>
      <c r="G311" s="111"/>
      <c r="H311" s="344"/>
      <c r="I311" s="339"/>
      <c r="J311" s="340"/>
      <c r="K311" s="340"/>
      <c r="L311" s="340"/>
      <c r="M311" s="41" t="s">
        <v>52</v>
      </c>
    </row>
    <row r="312" spans="1:16" ht="17.100000000000001" customHeight="1" x14ac:dyDescent="0.2">
      <c r="A312" s="343"/>
      <c r="B312" s="102" t="s">
        <v>79</v>
      </c>
      <c r="C312" s="41" t="s">
        <v>80</v>
      </c>
      <c r="D312" s="344"/>
      <c r="E312" s="343"/>
      <c r="F312" s="344"/>
      <c r="G312" s="111"/>
      <c r="H312" s="344"/>
      <c r="I312" s="339"/>
      <c r="J312" s="340"/>
      <c r="K312" s="340"/>
      <c r="L312" s="340"/>
      <c r="M312" s="41" t="s">
        <v>626</v>
      </c>
    </row>
    <row r="313" spans="1:16" ht="17.100000000000001" customHeight="1" x14ac:dyDescent="0.2">
      <c r="A313" s="283"/>
      <c r="B313" s="72" t="s">
        <v>81</v>
      </c>
      <c r="C313" s="30" t="s">
        <v>80</v>
      </c>
      <c r="D313" s="318"/>
      <c r="E313" s="283"/>
      <c r="F313" s="318"/>
      <c r="G313" s="112"/>
      <c r="H313" s="318"/>
      <c r="I313" s="328"/>
      <c r="J313" s="332"/>
      <c r="K313" s="332"/>
      <c r="L313" s="332"/>
      <c r="M313" s="30" t="s">
        <v>80</v>
      </c>
    </row>
    <row r="314" spans="1:16" ht="32.25" customHeight="1" x14ac:dyDescent="0.2">
      <c r="A314" s="30">
        <v>158</v>
      </c>
      <c r="B314" s="44" t="s">
        <v>82</v>
      </c>
      <c r="C314" s="24"/>
      <c r="D314" s="87">
        <v>7</v>
      </c>
      <c r="E314" s="24" t="s">
        <v>562</v>
      </c>
      <c r="F314" s="87"/>
      <c r="G314" s="87"/>
      <c r="H314" s="87">
        <v>7</v>
      </c>
      <c r="I314" s="26"/>
      <c r="J314" s="52"/>
      <c r="K314" s="52"/>
      <c r="L314" s="74">
        <v>7</v>
      </c>
      <c r="M314" s="113">
        <v>1</v>
      </c>
    </row>
    <row r="315" spans="1:16" ht="29.25" customHeight="1" x14ac:dyDescent="0.25">
      <c r="A315" s="30"/>
      <c r="B315" s="56" t="s">
        <v>198</v>
      </c>
      <c r="C315" s="30"/>
      <c r="D315" s="114">
        <f>SUM(D296:D314)</f>
        <v>4181.3999999999996</v>
      </c>
      <c r="E315" s="96"/>
      <c r="F315" s="114"/>
      <c r="G315" s="114">
        <v>2590</v>
      </c>
      <c r="H315" s="114">
        <v>1591.4</v>
      </c>
      <c r="I315" s="88"/>
      <c r="J315" s="115"/>
      <c r="K315" s="115">
        <f>SUM(K296:K314)</f>
        <v>1703.1414</v>
      </c>
      <c r="L315" s="115">
        <f>L297+L298+L300+L301+L302+L303+L314</f>
        <v>1368.25</v>
      </c>
      <c r="M315" s="113">
        <v>0.95</v>
      </c>
    </row>
    <row r="316" spans="1:16" ht="24.75" customHeight="1" x14ac:dyDescent="0.3">
      <c r="A316" s="341" t="s">
        <v>83</v>
      </c>
      <c r="B316" s="341"/>
      <c r="C316" s="341"/>
      <c r="D316" s="341"/>
      <c r="E316" s="341"/>
      <c r="F316" s="341"/>
      <c r="G316" s="341"/>
      <c r="H316" s="341"/>
      <c r="I316" s="341"/>
      <c r="J316" s="341"/>
      <c r="K316" s="341"/>
      <c r="L316" s="341"/>
      <c r="M316" s="342"/>
      <c r="P316" s="116"/>
    </row>
    <row r="317" spans="1:16" ht="12.75" customHeight="1" x14ac:dyDescent="0.2">
      <c r="A317" s="282">
        <v>159</v>
      </c>
      <c r="B317" s="335" t="s">
        <v>84</v>
      </c>
      <c r="C317" s="282" t="s">
        <v>78</v>
      </c>
      <c r="D317" s="337">
        <v>1140</v>
      </c>
      <c r="E317" s="282" t="s">
        <v>616</v>
      </c>
      <c r="F317" s="321"/>
      <c r="G317" s="333"/>
      <c r="H317" s="317">
        <v>1140</v>
      </c>
      <c r="I317" s="282" t="s">
        <v>600</v>
      </c>
      <c r="J317" s="327"/>
      <c r="K317" s="331"/>
      <c r="L317" s="331">
        <v>79</v>
      </c>
      <c r="M317" s="282">
        <v>100</v>
      </c>
    </row>
    <row r="318" spans="1:16" ht="19.5" customHeight="1" x14ac:dyDescent="0.2">
      <c r="A318" s="283"/>
      <c r="B318" s="336"/>
      <c r="C318" s="283"/>
      <c r="D318" s="338"/>
      <c r="E318" s="283"/>
      <c r="F318" s="322"/>
      <c r="G318" s="334"/>
      <c r="H318" s="318"/>
      <c r="I318" s="283"/>
      <c r="J318" s="328"/>
      <c r="K318" s="332"/>
      <c r="L318" s="332"/>
      <c r="M318" s="283"/>
    </row>
    <row r="319" spans="1:16" ht="17.25" customHeight="1" x14ac:dyDescent="0.2">
      <c r="A319" s="282">
        <v>160</v>
      </c>
      <c r="B319" s="335" t="s">
        <v>85</v>
      </c>
      <c r="C319" s="282" t="s">
        <v>505</v>
      </c>
      <c r="D319" s="337">
        <v>650</v>
      </c>
      <c r="E319" s="282" t="s">
        <v>617</v>
      </c>
      <c r="F319" s="321"/>
      <c r="G319" s="317"/>
      <c r="H319" s="317">
        <v>650</v>
      </c>
      <c r="I319" s="282" t="s">
        <v>600</v>
      </c>
      <c r="J319" s="327"/>
      <c r="K319" s="331"/>
      <c r="L319" s="331">
        <v>320</v>
      </c>
      <c r="M319" s="282">
        <v>50</v>
      </c>
    </row>
    <row r="320" spans="1:16" ht="17.25" customHeight="1" x14ac:dyDescent="0.2">
      <c r="A320" s="283"/>
      <c r="B320" s="336"/>
      <c r="C320" s="283"/>
      <c r="D320" s="338"/>
      <c r="E320" s="283"/>
      <c r="F320" s="322"/>
      <c r="G320" s="318"/>
      <c r="H320" s="318"/>
      <c r="I320" s="283"/>
      <c r="J320" s="328"/>
      <c r="K320" s="332"/>
      <c r="L320" s="332"/>
      <c r="M320" s="283"/>
    </row>
    <row r="321" spans="1:16" ht="24" customHeight="1" x14ac:dyDescent="0.2">
      <c r="A321" s="282">
        <v>161</v>
      </c>
      <c r="B321" s="335" t="s">
        <v>506</v>
      </c>
      <c r="C321" s="282" t="s">
        <v>507</v>
      </c>
      <c r="D321" s="317">
        <v>450</v>
      </c>
      <c r="E321" s="282" t="s">
        <v>226</v>
      </c>
      <c r="F321" s="119"/>
      <c r="G321" s="317"/>
      <c r="H321" s="78">
        <v>450</v>
      </c>
      <c r="I321" s="282" t="s">
        <v>600</v>
      </c>
      <c r="J321" s="327"/>
      <c r="K321" s="331"/>
      <c r="L321" s="331">
        <v>448</v>
      </c>
      <c r="M321" s="282">
        <v>100</v>
      </c>
    </row>
    <row r="322" spans="1:16" ht="20.25" customHeight="1" x14ac:dyDescent="0.2">
      <c r="A322" s="283"/>
      <c r="B322" s="336"/>
      <c r="C322" s="283"/>
      <c r="D322" s="318"/>
      <c r="E322" s="283"/>
      <c r="F322" s="119"/>
      <c r="G322" s="318"/>
      <c r="H322" s="78"/>
      <c r="I322" s="283"/>
      <c r="J322" s="328"/>
      <c r="K322" s="332"/>
      <c r="L322" s="332"/>
      <c r="M322" s="283"/>
    </row>
    <row r="323" spans="1:16" ht="24.75" customHeight="1" x14ac:dyDescent="0.2">
      <c r="A323" s="282"/>
      <c r="B323" s="323" t="s">
        <v>199</v>
      </c>
      <c r="C323" s="282"/>
      <c r="D323" s="325">
        <v>2240</v>
      </c>
      <c r="E323" s="282"/>
      <c r="F323" s="321"/>
      <c r="G323" s="317"/>
      <c r="H323" s="329">
        <v>2240</v>
      </c>
      <c r="I323" s="327"/>
      <c r="J323" s="327"/>
      <c r="K323" s="319">
        <f>SUM(K317:K322)</f>
        <v>0</v>
      </c>
      <c r="L323" s="319">
        <f>SUM(L317:L322)</f>
        <v>847</v>
      </c>
      <c r="M323" s="282"/>
    </row>
    <row r="324" spans="1:16" ht="29.25" customHeight="1" x14ac:dyDescent="0.2">
      <c r="A324" s="283"/>
      <c r="B324" s="324"/>
      <c r="C324" s="283"/>
      <c r="D324" s="326"/>
      <c r="E324" s="283"/>
      <c r="F324" s="322"/>
      <c r="G324" s="318"/>
      <c r="H324" s="330"/>
      <c r="I324" s="328"/>
      <c r="J324" s="328"/>
      <c r="K324" s="320"/>
      <c r="L324" s="320"/>
      <c r="M324" s="283"/>
      <c r="P324" s="116"/>
    </row>
    <row r="325" spans="1:16" ht="18.75" x14ac:dyDescent="0.3">
      <c r="A325" s="341" t="s">
        <v>86</v>
      </c>
      <c r="B325" s="341"/>
      <c r="C325" s="341"/>
      <c r="D325" s="341"/>
      <c r="E325" s="341"/>
      <c r="F325" s="341"/>
      <c r="G325" s="341"/>
      <c r="H325" s="341"/>
      <c r="I325" s="341"/>
      <c r="J325" s="341"/>
      <c r="K325" s="341"/>
      <c r="L325" s="341"/>
      <c r="M325" s="342"/>
    </row>
    <row r="326" spans="1:16" ht="17.100000000000001" customHeight="1" x14ac:dyDescent="0.2">
      <c r="A326" s="327">
        <v>162</v>
      </c>
      <c r="B326" s="335" t="s">
        <v>165</v>
      </c>
      <c r="C326" s="282" t="s">
        <v>508</v>
      </c>
      <c r="D326" s="317">
        <v>255</v>
      </c>
      <c r="E326" s="282" t="s">
        <v>226</v>
      </c>
      <c r="F326" s="315"/>
      <c r="G326" s="317">
        <v>255</v>
      </c>
      <c r="H326" s="315"/>
      <c r="I326" s="282" t="s">
        <v>86</v>
      </c>
      <c r="J326" s="327"/>
      <c r="K326" s="337">
        <v>453</v>
      </c>
      <c r="L326" s="327"/>
      <c r="M326" s="282">
        <v>177.6</v>
      </c>
    </row>
    <row r="327" spans="1:16" ht="17.100000000000001" customHeight="1" x14ac:dyDescent="0.2">
      <c r="A327" s="328"/>
      <c r="B327" s="336"/>
      <c r="C327" s="283"/>
      <c r="D327" s="318"/>
      <c r="E327" s="283"/>
      <c r="F327" s="316"/>
      <c r="G327" s="318"/>
      <c r="H327" s="316"/>
      <c r="I327" s="283"/>
      <c r="J327" s="328"/>
      <c r="K327" s="338"/>
      <c r="L327" s="328"/>
      <c r="M327" s="283"/>
    </row>
    <row r="328" spans="1:16" ht="17.100000000000001" customHeight="1" x14ac:dyDescent="0.2">
      <c r="A328" s="282">
        <v>163</v>
      </c>
      <c r="B328" s="335" t="s">
        <v>87</v>
      </c>
      <c r="C328" s="282" t="s">
        <v>304</v>
      </c>
      <c r="D328" s="337">
        <v>36</v>
      </c>
      <c r="E328" s="282" t="s">
        <v>226</v>
      </c>
      <c r="F328" s="317"/>
      <c r="G328" s="317">
        <v>36</v>
      </c>
      <c r="H328" s="300"/>
      <c r="I328" s="282" t="s">
        <v>86</v>
      </c>
      <c r="J328" s="327"/>
      <c r="K328" s="337">
        <v>31.8</v>
      </c>
      <c r="L328" s="327"/>
      <c r="M328" s="282">
        <v>88.3</v>
      </c>
    </row>
    <row r="329" spans="1:16" ht="17.100000000000001" customHeight="1" x14ac:dyDescent="0.2">
      <c r="A329" s="283"/>
      <c r="B329" s="336"/>
      <c r="C329" s="283"/>
      <c r="D329" s="338"/>
      <c r="E329" s="283"/>
      <c r="F329" s="318"/>
      <c r="G329" s="318"/>
      <c r="H329" s="302"/>
      <c r="I329" s="283"/>
      <c r="J329" s="328"/>
      <c r="K329" s="338"/>
      <c r="L329" s="328"/>
      <c r="M329" s="283"/>
    </row>
    <row r="330" spans="1:16" ht="17.100000000000001" customHeight="1" x14ac:dyDescent="0.2">
      <c r="A330" s="282">
        <v>164</v>
      </c>
      <c r="B330" s="335" t="s">
        <v>88</v>
      </c>
      <c r="C330" s="282" t="s">
        <v>256</v>
      </c>
      <c r="D330" s="337">
        <v>27.82</v>
      </c>
      <c r="E330" s="282" t="s">
        <v>226</v>
      </c>
      <c r="F330" s="317"/>
      <c r="G330" s="317">
        <v>27.823</v>
      </c>
      <c r="H330" s="300"/>
      <c r="I330" s="282" t="s">
        <v>86</v>
      </c>
      <c r="J330" s="327"/>
      <c r="K330" s="337">
        <v>23.1</v>
      </c>
      <c r="L330" s="327"/>
      <c r="M330" s="282">
        <v>62.2</v>
      </c>
    </row>
    <row r="331" spans="1:16" ht="17.100000000000001" customHeight="1" x14ac:dyDescent="0.2">
      <c r="A331" s="283"/>
      <c r="B331" s="336"/>
      <c r="C331" s="283"/>
      <c r="D331" s="338"/>
      <c r="E331" s="283"/>
      <c r="F331" s="318"/>
      <c r="G331" s="318"/>
      <c r="H331" s="302"/>
      <c r="I331" s="283"/>
      <c r="J331" s="328"/>
      <c r="K331" s="338"/>
      <c r="L331" s="328"/>
      <c r="M331" s="283"/>
    </row>
    <row r="332" spans="1:16" ht="24.95" customHeight="1" x14ac:dyDescent="0.2">
      <c r="A332" s="282">
        <v>165</v>
      </c>
      <c r="B332" s="335" t="s">
        <v>509</v>
      </c>
      <c r="C332" s="282" t="s">
        <v>510</v>
      </c>
      <c r="D332" s="337">
        <v>276.2</v>
      </c>
      <c r="E332" s="282" t="s">
        <v>226</v>
      </c>
      <c r="F332" s="317"/>
      <c r="G332" s="317">
        <v>276.2</v>
      </c>
      <c r="H332" s="300"/>
      <c r="I332" s="282" t="s">
        <v>86</v>
      </c>
      <c r="J332" s="327"/>
      <c r="K332" s="337">
        <v>234.13399999999999</v>
      </c>
      <c r="L332" s="327"/>
      <c r="M332" s="282">
        <v>136.30000000000001</v>
      </c>
    </row>
    <row r="333" spans="1:16" ht="24.95" customHeight="1" x14ac:dyDescent="0.2">
      <c r="A333" s="283"/>
      <c r="B333" s="336"/>
      <c r="C333" s="283"/>
      <c r="D333" s="338"/>
      <c r="E333" s="283"/>
      <c r="F333" s="318"/>
      <c r="G333" s="318"/>
      <c r="H333" s="302"/>
      <c r="I333" s="283"/>
      <c r="J333" s="328"/>
      <c r="K333" s="338"/>
      <c r="L333" s="328"/>
      <c r="M333" s="283"/>
    </row>
    <row r="334" spans="1:16" ht="33" customHeight="1" x14ac:dyDescent="0.25">
      <c r="A334" s="24">
        <v>166</v>
      </c>
      <c r="B334" s="64" t="s">
        <v>511</v>
      </c>
      <c r="C334" s="24"/>
      <c r="D334" s="86">
        <v>47</v>
      </c>
      <c r="E334" s="24" t="s">
        <v>226</v>
      </c>
      <c r="F334" s="86"/>
      <c r="G334" s="123">
        <v>47</v>
      </c>
      <c r="H334" s="124"/>
      <c r="I334" s="126" t="s">
        <v>86</v>
      </c>
      <c r="J334" s="52"/>
      <c r="K334" s="85">
        <v>0</v>
      </c>
      <c r="L334" s="52"/>
      <c r="M334" s="24">
        <v>0</v>
      </c>
    </row>
    <row r="335" spans="1:16" ht="32.25" customHeight="1" x14ac:dyDescent="0.25">
      <c r="A335" s="24">
        <v>167</v>
      </c>
      <c r="B335" s="64" t="s">
        <v>57</v>
      </c>
      <c r="C335" s="24" t="s">
        <v>215</v>
      </c>
      <c r="D335" s="86">
        <v>33.6</v>
      </c>
      <c r="E335" s="24" t="s">
        <v>226</v>
      </c>
      <c r="F335" s="86"/>
      <c r="G335" s="123">
        <v>33.6</v>
      </c>
      <c r="H335" s="127"/>
      <c r="I335" s="126" t="s">
        <v>86</v>
      </c>
      <c r="J335" s="52"/>
      <c r="K335" s="85">
        <v>0</v>
      </c>
      <c r="L335" s="52"/>
      <c r="M335" s="24">
        <v>0</v>
      </c>
    </row>
    <row r="336" spans="1:16" ht="32.25" customHeight="1" x14ac:dyDescent="0.25">
      <c r="A336" s="24">
        <v>168</v>
      </c>
      <c r="B336" s="64" t="s">
        <v>512</v>
      </c>
      <c r="C336" s="24"/>
      <c r="D336" s="86">
        <v>210</v>
      </c>
      <c r="E336" s="24" t="s">
        <v>521</v>
      </c>
      <c r="F336" s="86"/>
      <c r="G336" s="123">
        <v>210</v>
      </c>
      <c r="H336" s="127"/>
      <c r="I336" s="126"/>
      <c r="J336" s="52"/>
      <c r="K336" s="85">
        <v>0</v>
      </c>
      <c r="L336" s="22"/>
      <c r="M336" s="24">
        <v>0</v>
      </c>
    </row>
    <row r="337" spans="1:16" ht="34.5" customHeight="1" x14ac:dyDescent="0.2">
      <c r="A337" s="30">
        <v>169</v>
      </c>
      <c r="B337" s="64" t="s">
        <v>89</v>
      </c>
      <c r="C337" s="30" t="s">
        <v>513</v>
      </c>
      <c r="D337" s="87">
        <v>29</v>
      </c>
      <c r="E337" s="24" t="s">
        <v>226</v>
      </c>
      <c r="F337" s="87"/>
      <c r="G337" s="123"/>
      <c r="H337" s="123">
        <v>29</v>
      </c>
      <c r="I337" s="126" t="s">
        <v>86</v>
      </c>
      <c r="J337" s="52"/>
      <c r="K337" s="52"/>
      <c r="L337" s="22">
        <v>38.56</v>
      </c>
      <c r="M337" s="24"/>
    </row>
    <row r="338" spans="1:16" ht="24.75" customHeight="1" x14ac:dyDescent="0.2">
      <c r="A338" s="30"/>
      <c r="B338" s="56" t="s">
        <v>200</v>
      </c>
      <c r="C338" s="30"/>
      <c r="D338" s="114">
        <v>914.62</v>
      </c>
      <c r="E338" s="114"/>
      <c r="F338" s="114"/>
      <c r="G338" s="114"/>
      <c r="H338" s="114"/>
      <c r="I338" s="88"/>
      <c r="J338" s="52"/>
      <c r="K338" s="62">
        <f>SUM(K326:K337)</f>
        <v>742.03399999999999</v>
      </c>
      <c r="L338" s="62">
        <f>SUM(L326:L337)</f>
        <v>38.56</v>
      </c>
      <c r="M338" s="52"/>
      <c r="P338" s="116"/>
    </row>
    <row r="339" spans="1:16" ht="24.75" customHeight="1" x14ac:dyDescent="0.2">
      <c r="A339" s="381" t="s">
        <v>90</v>
      </c>
      <c r="B339" s="381"/>
      <c r="C339" s="381"/>
      <c r="D339" s="381"/>
      <c r="E339" s="381"/>
      <c r="F339" s="381"/>
      <c r="G339" s="381"/>
      <c r="H339" s="381"/>
      <c r="I339" s="381"/>
      <c r="J339" s="381"/>
      <c r="K339" s="381"/>
      <c r="L339" s="381"/>
      <c r="M339" s="382"/>
      <c r="P339" s="116"/>
    </row>
    <row r="340" spans="1:16" ht="36.75" customHeight="1" x14ac:dyDescent="0.2">
      <c r="A340" s="24">
        <v>170</v>
      </c>
      <c r="B340" s="44" t="s">
        <v>260</v>
      </c>
      <c r="C340" s="128" t="s">
        <v>261</v>
      </c>
      <c r="D340" s="79">
        <v>20</v>
      </c>
      <c r="E340" s="129" t="s">
        <v>542</v>
      </c>
      <c r="F340" s="130"/>
      <c r="G340" s="130"/>
      <c r="H340" s="130">
        <v>20</v>
      </c>
      <c r="I340" s="128" t="s">
        <v>543</v>
      </c>
      <c r="J340" s="52"/>
      <c r="K340" s="52"/>
      <c r="L340" s="55">
        <v>20</v>
      </c>
      <c r="M340" s="27">
        <v>50</v>
      </c>
    </row>
    <row r="341" spans="1:16" ht="36.75" customHeight="1" x14ac:dyDescent="0.2">
      <c r="A341" s="24">
        <v>171</v>
      </c>
      <c r="B341" s="44" t="s">
        <v>262</v>
      </c>
      <c r="C341" s="128" t="s">
        <v>263</v>
      </c>
      <c r="D341" s="79">
        <v>12</v>
      </c>
      <c r="E341" s="129" t="s">
        <v>542</v>
      </c>
      <c r="F341" s="130"/>
      <c r="G341" s="130"/>
      <c r="H341" s="79">
        <v>12</v>
      </c>
      <c r="I341" s="128" t="s">
        <v>543</v>
      </c>
      <c r="J341" s="52"/>
      <c r="K341" s="52"/>
      <c r="L341" s="55">
        <v>12</v>
      </c>
      <c r="M341" s="27">
        <v>100</v>
      </c>
    </row>
    <row r="342" spans="1:16" ht="36.75" customHeight="1" x14ac:dyDescent="0.2">
      <c r="A342" s="24">
        <v>172</v>
      </c>
      <c r="B342" s="44" t="s">
        <v>264</v>
      </c>
      <c r="C342" s="128" t="s">
        <v>265</v>
      </c>
      <c r="D342" s="79">
        <v>4</v>
      </c>
      <c r="E342" s="129" t="s">
        <v>542</v>
      </c>
      <c r="F342" s="130"/>
      <c r="G342" s="130"/>
      <c r="H342" s="79">
        <v>4</v>
      </c>
      <c r="I342" s="128" t="s">
        <v>543</v>
      </c>
      <c r="J342" s="52"/>
      <c r="K342" s="52"/>
      <c r="L342" s="55">
        <v>4</v>
      </c>
      <c r="M342" s="27">
        <v>30</v>
      </c>
    </row>
    <row r="343" spans="1:16" ht="36.75" customHeight="1" x14ac:dyDescent="0.2">
      <c r="A343" s="24">
        <v>173</v>
      </c>
      <c r="B343" s="44" t="s">
        <v>266</v>
      </c>
      <c r="C343" s="128" t="s">
        <v>267</v>
      </c>
      <c r="D343" s="27">
        <v>6</v>
      </c>
      <c r="E343" s="129" t="s">
        <v>542</v>
      </c>
      <c r="F343" s="130"/>
      <c r="G343" s="130"/>
      <c r="H343" s="79">
        <v>6</v>
      </c>
      <c r="I343" s="128" t="s">
        <v>543</v>
      </c>
      <c r="J343" s="52"/>
      <c r="K343" s="52"/>
      <c r="L343" s="55">
        <v>6</v>
      </c>
      <c r="M343" s="27">
        <v>100</v>
      </c>
    </row>
    <row r="344" spans="1:16" ht="30" customHeight="1" x14ac:dyDescent="0.2">
      <c r="A344" s="131"/>
      <c r="B344" s="56" t="s">
        <v>201</v>
      </c>
      <c r="C344" s="24"/>
      <c r="D344" s="60">
        <f>SUM(D340:D343)</f>
        <v>42</v>
      </c>
      <c r="E344" s="129"/>
      <c r="F344" s="130"/>
      <c r="G344" s="130"/>
      <c r="H344" s="130">
        <v>42</v>
      </c>
      <c r="I344" s="24"/>
      <c r="J344" s="52"/>
      <c r="K344" s="132">
        <f>SUM(K340:K343)</f>
        <v>0</v>
      </c>
      <c r="L344" s="132">
        <f>SUM(L340:L343)</f>
        <v>42</v>
      </c>
      <c r="M344" s="128"/>
      <c r="P344" s="116"/>
    </row>
    <row r="345" spans="1:16" ht="18.75" x14ac:dyDescent="0.3">
      <c r="A345" s="341" t="s">
        <v>91</v>
      </c>
      <c r="B345" s="341"/>
      <c r="C345" s="341"/>
      <c r="D345" s="341"/>
      <c r="E345" s="341"/>
      <c r="F345" s="341"/>
      <c r="G345" s="341"/>
      <c r="H345" s="341"/>
      <c r="I345" s="341"/>
      <c r="J345" s="341"/>
      <c r="K345" s="341"/>
      <c r="L345" s="341"/>
      <c r="M345" s="342"/>
    </row>
    <row r="346" spans="1:16" ht="45.75" customHeight="1" x14ac:dyDescent="0.25">
      <c r="A346" s="22">
        <v>174</v>
      </c>
      <c r="B346" s="133" t="s">
        <v>451</v>
      </c>
      <c r="C346" s="40" t="s">
        <v>128</v>
      </c>
      <c r="D346" s="79">
        <v>35</v>
      </c>
      <c r="E346" s="134" t="s">
        <v>544</v>
      </c>
      <c r="F346" s="46"/>
      <c r="G346" s="135">
        <v>35</v>
      </c>
      <c r="H346" s="46"/>
      <c r="I346" s="40" t="s">
        <v>546</v>
      </c>
      <c r="J346" s="52"/>
      <c r="K346" s="135">
        <v>34.799999999999997</v>
      </c>
      <c r="L346" s="55"/>
      <c r="M346" s="94">
        <v>1</v>
      </c>
    </row>
    <row r="347" spans="1:16" ht="36" customHeight="1" x14ac:dyDescent="0.25">
      <c r="A347" s="22">
        <v>175</v>
      </c>
      <c r="B347" s="133" t="s">
        <v>259</v>
      </c>
      <c r="C347" s="40" t="s">
        <v>129</v>
      </c>
      <c r="D347" s="79">
        <v>147</v>
      </c>
      <c r="E347" s="136" t="s">
        <v>545</v>
      </c>
      <c r="F347" s="46"/>
      <c r="G347" s="22">
        <v>147</v>
      </c>
      <c r="H347" s="46"/>
      <c r="I347" s="46" t="s">
        <v>547</v>
      </c>
      <c r="J347" s="52"/>
      <c r="K347" s="22">
        <v>0</v>
      </c>
      <c r="L347" s="55"/>
      <c r="M347" s="137">
        <v>0</v>
      </c>
    </row>
    <row r="348" spans="1:16" s="143" customFormat="1" ht="30" customHeight="1" x14ac:dyDescent="0.25">
      <c r="A348" s="138"/>
      <c r="B348" s="139" t="s">
        <v>202</v>
      </c>
      <c r="C348" s="138"/>
      <c r="D348" s="120">
        <v>182</v>
      </c>
      <c r="E348" s="96"/>
      <c r="F348" s="140"/>
      <c r="G348" s="140"/>
      <c r="H348" s="140"/>
      <c r="I348" s="141"/>
      <c r="J348" s="142"/>
      <c r="K348" s="62">
        <f>SUM(K346:K347)</f>
        <v>34.799999999999997</v>
      </c>
      <c r="L348" s="62">
        <f>SUM(L346:L347)</f>
        <v>0</v>
      </c>
      <c r="M348" s="142"/>
    </row>
    <row r="349" spans="1:16" ht="18.75" x14ac:dyDescent="0.3">
      <c r="A349" s="341" t="s">
        <v>514</v>
      </c>
      <c r="B349" s="341"/>
      <c r="C349" s="341"/>
      <c r="D349" s="341"/>
      <c r="E349" s="341"/>
      <c r="F349" s="341"/>
      <c r="G349" s="341"/>
      <c r="H349" s="341"/>
      <c r="I349" s="341"/>
      <c r="J349" s="341"/>
      <c r="K349" s="341"/>
      <c r="L349" s="341"/>
      <c r="M349" s="342"/>
    </row>
    <row r="350" spans="1:16" ht="104.25" customHeight="1" x14ac:dyDescent="0.2">
      <c r="A350" s="24">
        <v>176</v>
      </c>
      <c r="B350" s="44" t="s">
        <v>92</v>
      </c>
      <c r="C350" s="24" t="s">
        <v>93</v>
      </c>
      <c r="D350" s="86">
        <v>219.9</v>
      </c>
      <c r="E350" s="126" t="s">
        <v>523</v>
      </c>
      <c r="F350" s="86"/>
      <c r="G350" s="123">
        <v>64.3</v>
      </c>
      <c r="H350" s="123">
        <v>155.6</v>
      </c>
      <c r="I350" s="126" t="s">
        <v>604</v>
      </c>
      <c r="J350" s="55"/>
      <c r="K350" s="55">
        <v>210.1</v>
      </c>
      <c r="L350" s="55">
        <v>183.6</v>
      </c>
      <c r="M350" s="94">
        <v>1</v>
      </c>
    </row>
    <row r="351" spans="1:16" ht="102.75" customHeight="1" x14ac:dyDescent="0.2">
      <c r="A351" s="24">
        <v>177</v>
      </c>
      <c r="B351" s="44" t="s">
        <v>94</v>
      </c>
      <c r="C351" s="24" t="s">
        <v>236</v>
      </c>
      <c r="D351" s="86">
        <v>57.7</v>
      </c>
      <c r="E351" s="126" t="s">
        <v>521</v>
      </c>
      <c r="F351" s="86"/>
      <c r="G351" s="123">
        <v>19.2</v>
      </c>
      <c r="H351" s="123">
        <v>38.5</v>
      </c>
      <c r="I351" s="126" t="s">
        <v>604</v>
      </c>
      <c r="J351" s="42"/>
      <c r="K351" s="42">
        <v>8.1999999999999993</v>
      </c>
      <c r="L351" s="42">
        <v>13</v>
      </c>
      <c r="M351" s="144">
        <v>0.5</v>
      </c>
    </row>
    <row r="352" spans="1:16" ht="39.75" customHeight="1" x14ac:dyDescent="0.2">
      <c r="A352" s="355">
        <v>178</v>
      </c>
      <c r="B352" s="380" t="s">
        <v>95</v>
      </c>
      <c r="C352" s="355" t="s">
        <v>96</v>
      </c>
      <c r="D352" s="406">
        <v>15.7</v>
      </c>
      <c r="E352" s="355" t="s">
        <v>521</v>
      </c>
      <c r="F352" s="311"/>
      <c r="G352" s="311"/>
      <c r="H352" s="361">
        <v>15.7</v>
      </c>
      <c r="I352" s="145" t="s">
        <v>605</v>
      </c>
      <c r="J352" s="146"/>
      <c r="K352" s="42"/>
      <c r="L352" s="42"/>
      <c r="M352" s="144"/>
    </row>
    <row r="353" spans="1:13" ht="36.75" customHeight="1" x14ac:dyDescent="0.2">
      <c r="A353" s="355"/>
      <c r="B353" s="380"/>
      <c r="C353" s="355"/>
      <c r="D353" s="407"/>
      <c r="E353" s="355"/>
      <c r="F353" s="311"/>
      <c r="G353" s="311"/>
      <c r="H353" s="361"/>
      <c r="I353" s="118" t="s">
        <v>606</v>
      </c>
      <c r="J353" s="147"/>
      <c r="K353" s="148"/>
      <c r="L353" s="148">
        <v>3.5</v>
      </c>
      <c r="M353" s="43">
        <v>30</v>
      </c>
    </row>
    <row r="354" spans="1:13" ht="0.75" hidden="1" customHeight="1" x14ac:dyDescent="0.2">
      <c r="A354" s="355"/>
      <c r="B354" s="380"/>
      <c r="C354" s="355"/>
      <c r="D354" s="408"/>
      <c r="E354" s="355"/>
      <c r="F354" s="311"/>
      <c r="G354" s="311"/>
      <c r="H354" s="361"/>
      <c r="I354" s="118" t="s">
        <v>607</v>
      </c>
      <c r="J354" s="147"/>
      <c r="K354" s="148"/>
      <c r="L354" s="148"/>
      <c r="M354" s="43"/>
    </row>
    <row r="355" spans="1:13" ht="40.5" customHeight="1" x14ac:dyDescent="0.2">
      <c r="A355" s="355">
        <v>179</v>
      </c>
      <c r="B355" s="380" t="s">
        <v>97</v>
      </c>
      <c r="C355" s="355"/>
      <c r="D355" s="311">
        <v>455.3</v>
      </c>
      <c r="E355" s="355" t="s">
        <v>601</v>
      </c>
      <c r="F355" s="311"/>
      <c r="G355" s="311">
        <v>19.7</v>
      </c>
      <c r="H355" s="311">
        <v>435.6</v>
      </c>
      <c r="I355" s="343" t="s">
        <v>608</v>
      </c>
      <c r="J355" s="391"/>
      <c r="K355" s="391">
        <v>65.900000000000006</v>
      </c>
      <c r="L355" s="391">
        <v>259.2</v>
      </c>
      <c r="M355" s="446">
        <v>0.7</v>
      </c>
    </row>
    <row r="356" spans="1:13" ht="56.25" customHeight="1" x14ac:dyDescent="0.2">
      <c r="A356" s="355"/>
      <c r="B356" s="380"/>
      <c r="C356" s="355"/>
      <c r="D356" s="311"/>
      <c r="E356" s="355"/>
      <c r="F356" s="311"/>
      <c r="G356" s="311"/>
      <c r="H356" s="311"/>
      <c r="I356" s="283"/>
      <c r="J356" s="393"/>
      <c r="K356" s="393"/>
      <c r="L356" s="393"/>
      <c r="M356" s="447"/>
    </row>
    <row r="357" spans="1:13" ht="80.25" customHeight="1" x14ac:dyDescent="0.2">
      <c r="A357" s="24">
        <v>180</v>
      </c>
      <c r="B357" s="71" t="s">
        <v>130</v>
      </c>
      <c r="C357" s="24" t="s">
        <v>131</v>
      </c>
      <c r="D357" s="86">
        <v>50.2</v>
      </c>
      <c r="E357" s="126" t="s">
        <v>602</v>
      </c>
      <c r="F357" s="86"/>
      <c r="G357" s="123">
        <v>31.3</v>
      </c>
      <c r="H357" s="123">
        <v>18.899999999999999</v>
      </c>
      <c r="I357" s="149" t="s">
        <v>604</v>
      </c>
      <c r="J357" s="55"/>
      <c r="K357" s="55">
        <v>16.8</v>
      </c>
      <c r="L357" s="55">
        <v>12.9</v>
      </c>
      <c r="M357" s="94">
        <v>0.7</v>
      </c>
    </row>
    <row r="358" spans="1:13" ht="15" customHeight="1" x14ac:dyDescent="0.2">
      <c r="A358" s="282">
        <v>181</v>
      </c>
      <c r="B358" s="71" t="s">
        <v>98</v>
      </c>
      <c r="C358" s="374" t="s">
        <v>99</v>
      </c>
      <c r="D358" s="317">
        <v>25.4</v>
      </c>
      <c r="E358" s="282" t="s">
        <v>602</v>
      </c>
      <c r="F358" s="317"/>
      <c r="G358" s="317">
        <v>15.8</v>
      </c>
      <c r="H358" s="317">
        <v>9.6</v>
      </c>
      <c r="I358" s="282" t="s">
        <v>604</v>
      </c>
      <c r="J358" s="331"/>
      <c r="K358" s="331">
        <v>3.5</v>
      </c>
      <c r="L358" s="331">
        <v>8.1</v>
      </c>
      <c r="M358" s="424">
        <v>0.7</v>
      </c>
    </row>
    <row r="359" spans="1:13" ht="15" x14ac:dyDescent="0.2">
      <c r="A359" s="343"/>
      <c r="B359" s="102" t="s">
        <v>100</v>
      </c>
      <c r="C359" s="405"/>
      <c r="D359" s="344"/>
      <c r="E359" s="343"/>
      <c r="F359" s="344"/>
      <c r="G359" s="344"/>
      <c r="H359" s="344"/>
      <c r="I359" s="343"/>
      <c r="J359" s="340"/>
      <c r="K359" s="340"/>
      <c r="L359" s="340"/>
      <c r="M359" s="339"/>
    </row>
    <row r="360" spans="1:13" ht="30" x14ac:dyDescent="0.2">
      <c r="A360" s="343"/>
      <c r="B360" s="102" t="s">
        <v>101</v>
      </c>
      <c r="C360" s="405"/>
      <c r="D360" s="344"/>
      <c r="E360" s="343"/>
      <c r="F360" s="344"/>
      <c r="G360" s="344"/>
      <c r="H360" s="344"/>
      <c r="I360" s="343"/>
      <c r="J360" s="340"/>
      <c r="K360" s="340"/>
      <c r="L360" s="340"/>
      <c r="M360" s="339"/>
    </row>
    <row r="361" spans="1:13" ht="15" x14ac:dyDescent="0.2">
      <c r="A361" s="343"/>
      <c r="B361" s="102" t="s">
        <v>132</v>
      </c>
      <c r="C361" s="405"/>
      <c r="D361" s="344"/>
      <c r="E361" s="343"/>
      <c r="F361" s="344"/>
      <c r="G361" s="344"/>
      <c r="H361" s="344"/>
      <c r="I361" s="343"/>
      <c r="J361" s="340"/>
      <c r="K361" s="340"/>
      <c r="L361" s="340"/>
      <c r="M361" s="339"/>
    </row>
    <row r="362" spans="1:13" ht="15" x14ac:dyDescent="0.2">
      <c r="A362" s="343"/>
      <c r="B362" s="102" t="s">
        <v>102</v>
      </c>
      <c r="C362" s="405"/>
      <c r="D362" s="344"/>
      <c r="E362" s="343"/>
      <c r="F362" s="344"/>
      <c r="G362" s="344"/>
      <c r="H362" s="344"/>
      <c r="I362" s="343"/>
      <c r="J362" s="340"/>
      <c r="K362" s="340"/>
      <c r="L362" s="340"/>
      <c r="M362" s="339"/>
    </row>
    <row r="363" spans="1:13" ht="15" x14ac:dyDescent="0.2">
      <c r="A363" s="283"/>
      <c r="B363" s="72" t="s">
        <v>103</v>
      </c>
      <c r="C363" s="375"/>
      <c r="D363" s="318"/>
      <c r="E363" s="283"/>
      <c r="F363" s="318"/>
      <c r="G363" s="318"/>
      <c r="H363" s="318"/>
      <c r="I363" s="283"/>
      <c r="J363" s="332"/>
      <c r="K363" s="332"/>
      <c r="L363" s="332"/>
      <c r="M363" s="328"/>
    </row>
    <row r="364" spans="1:13" ht="85.5" customHeight="1" x14ac:dyDescent="0.2">
      <c r="A364" s="24">
        <v>182</v>
      </c>
      <c r="B364" s="72" t="s">
        <v>104</v>
      </c>
      <c r="C364" s="24" t="s">
        <v>14</v>
      </c>
      <c r="D364" s="86">
        <v>15</v>
      </c>
      <c r="E364" s="126" t="s">
        <v>603</v>
      </c>
      <c r="F364" s="86"/>
      <c r="G364" s="123">
        <v>3</v>
      </c>
      <c r="H364" s="123">
        <v>12</v>
      </c>
      <c r="I364" s="149" t="s">
        <v>604</v>
      </c>
      <c r="J364" s="55"/>
      <c r="K364" s="55">
        <v>3.3</v>
      </c>
      <c r="L364" s="55">
        <v>1</v>
      </c>
      <c r="M364" s="94">
        <v>0.8</v>
      </c>
    </row>
    <row r="365" spans="1:13" ht="30" customHeight="1" x14ac:dyDescent="0.25">
      <c r="A365" s="150"/>
      <c r="B365" s="151" t="s">
        <v>452</v>
      </c>
      <c r="C365" s="152"/>
      <c r="D365" s="153">
        <f>SUM(D350:D364)</f>
        <v>839.2</v>
      </c>
      <c r="E365" s="96"/>
      <c r="F365" s="153"/>
      <c r="G365" s="153">
        <f>SUM(G350:G364)</f>
        <v>153.30000000000001</v>
      </c>
      <c r="H365" s="153">
        <f>SUM(H350:H364)</f>
        <v>685.9</v>
      </c>
      <c r="I365" s="154"/>
      <c r="J365" s="62"/>
      <c r="K365" s="62">
        <f>SUM(K350:K364)</f>
        <v>307.8</v>
      </c>
      <c r="L365" s="62">
        <f>SUM(L350:L364)</f>
        <v>481.29999999999995</v>
      </c>
      <c r="M365" s="22"/>
    </row>
    <row r="366" spans="1:13" ht="18.75" x14ac:dyDescent="0.3">
      <c r="A366" s="341" t="s">
        <v>105</v>
      </c>
      <c r="B366" s="341"/>
      <c r="C366" s="341"/>
      <c r="D366" s="341"/>
      <c r="E366" s="341"/>
      <c r="F366" s="341"/>
      <c r="G366" s="341"/>
      <c r="H366" s="341"/>
      <c r="I366" s="341"/>
      <c r="J366" s="341"/>
      <c r="K366" s="341"/>
      <c r="L366" s="341"/>
      <c r="M366" s="342"/>
    </row>
    <row r="367" spans="1:13" s="15" customFormat="1" ht="50.1" customHeight="1" x14ac:dyDescent="0.25">
      <c r="A367" s="126">
        <v>183</v>
      </c>
      <c r="B367" s="155" t="s">
        <v>317</v>
      </c>
      <c r="C367" s="156"/>
      <c r="D367" s="79">
        <v>2</v>
      </c>
      <c r="E367" s="117" t="s">
        <v>589</v>
      </c>
      <c r="F367" s="79"/>
      <c r="G367" s="79">
        <v>2</v>
      </c>
      <c r="H367" s="79"/>
      <c r="I367" s="117" t="s">
        <v>587</v>
      </c>
      <c r="J367" s="157"/>
      <c r="K367" s="158">
        <v>2.0499999999999998</v>
      </c>
      <c r="L367" s="159"/>
      <c r="M367" s="160">
        <v>1</v>
      </c>
    </row>
    <row r="368" spans="1:13" s="15" customFormat="1" ht="30" customHeight="1" x14ac:dyDescent="0.2">
      <c r="A368" s="355">
        <v>184</v>
      </c>
      <c r="B368" s="380" t="s">
        <v>318</v>
      </c>
      <c r="C368" s="349"/>
      <c r="D368" s="317">
        <v>2.9</v>
      </c>
      <c r="E368" s="355" t="s">
        <v>590</v>
      </c>
      <c r="F368" s="311"/>
      <c r="G368" s="311">
        <v>2.9</v>
      </c>
      <c r="H368" s="317"/>
      <c r="I368" s="355" t="s">
        <v>587</v>
      </c>
      <c r="J368" s="349"/>
      <c r="K368" s="445"/>
      <c r="L368" s="288"/>
      <c r="M368" s="450"/>
    </row>
    <row r="369" spans="1:13" s="15" customFormat="1" ht="24.95" customHeight="1" x14ac:dyDescent="0.2">
      <c r="A369" s="355"/>
      <c r="B369" s="380"/>
      <c r="C369" s="349"/>
      <c r="D369" s="318"/>
      <c r="E369" s="355"/>
      <c r="F369" s="311"/>
      <c r="G369" s="311"/>
      <c r="H369" s="318"/>
      <c r="I369" s="355"/>
      <c r="J369" s="349"/>
      <c r="K369" s="445"/>
      <c r="L369" s="288"/>
      <c r="M369" s="451"/>
    </row>
    <row r="370" spans="1:13" s="15" customFormat="1" ht="24.95" customHeight="1" x14ac:dyDescent="0.2">
      <c r="A370" s="355">
        <v>185</v>
      </c>
      <c r="B370" s="380" t="s">
        <v>319</v>
      </c>
      <c r="C370" s="349"/>
      <c r="D370" s="317">
        <v>7.9</v>
      </c>
      <c r="E370" s="422" t="s">
        <v>591</v>
      </c>
      <c r="F370" s="311"/>
      <c r="G370" s="311">
        <v>7.9</v>
      </c>
      <c r="H370" s="317"/>
      <c r="I370" s="355" t="s">
        <v>587</v>
      </c>
      <c r="J370" s="327"/>
      <c r="K370" s="453">
        <v>6.3</v>
      </c>
      <c r="L370" s="331"/>
      <c r="M370" s="448">
        <v>1</v>
      </c>
    </row>
    <row r="371" spans="1:13" s="15" customFormat="1" ht="24.95" customHeight="1" x14ac:dyDescent="0.2">
      <c r="A371" s="355"/>
      <c r="B371" s="380"/>
      <c r="C371" s="349"/>
      <c r="D371" s="318"/>
      <c r="E371" s="355"/>
      <c r="F371" s="311"/>
      <c r="G371" s="311"/>
      <c r="H371" s="318"/>
      <c r="I371" s="355"/>
      <c r="J371" s="328"/>
      <c r="K371" s="454"/>
      <c r="L371" s="332"/>
      <c r="M371" s="449"/>
    </row>
    <row r="372" spans="1:13" s="15" customFormat="1" ht="30" customHeight="1" x14ac:dyDescent="0.25">
      <c r="A372" s="355">
        <v>186</v>
      </c>
      <c r="B372" s="380" t="s">
        <v>320</v>
      </c>
      <c r="C372" s="349"/>
      <c r="D372" s="317">
        <v>1.5</v>
      </c>
      <c r="E372" s="355" t="s">
        <v>590</v>
      </c>
      <c r="F372" s="311"/>
      <c r="G372" s="311">
        <v>1.5</v>
      </c>
      <c r="H372" s="337"/>
      <c r="I372" s="117" t="s">
        <v>588</v>
      </c>
      <c r="J372" s="166"/>
      <c r="K372" s="442">
        <v>3.36</v>
      </c>
      <c r="L372" s="163"/>
      <c r="M372" s="443">
        <v>1</v>
      </c>
    </row>
    <row r="373" spans="1:13" s="15" customFormat="1" ht="12" customHeight="1" x14ac:dyDescent="0.25">
      <c r="A373" s="355"/>
      <c r="B373" s="380"/>
      <c r="C373" s="349"/>
      <c r="D373" s="318"/>
      <c r="E373" s="355"/>
      <c r="F373" s="311"/>
      <c r="G373" s="311"/>
      <c r="H373" s="338"/>
      <c r="I373" s="164"/>
      <c r="J373" s="167"/>
      <c r="K373" s="419"/>
      <c r="L373" s="165"/>
      <c r="M373" s="444"/>
    </row>
    <row r="374" spans="1:13" s="15" customFormat="1" ht="41.25" customHeight="1" x14ac:dyDescent="0.2">
      <c r="A374" s="168"/>
      <c r="B374" s="169" t="s">
        <v>453</v>
      </c>
      <c r="C374" s="170"/>
      <c r="D374" s="171">
        <v>14.3</v>
      </c>
      <c r="E374" s="171"/>
      <c r="F374" s="171"/>
      <c r="G374" s="171">
        <v>14.3</v>
      </c>
      <c r="H374" s="171"/>
      <c r="I374" s="172"/>
      <c r="J374" s="173"/>
      <c r="K374" s="174">
        <f>SUM(K367:K373)</f>
        <v>11.709999999999999</v>
      </c>
      <c r="L374" s="174">
        <f>SUM(L367:L373)</f>
        <v>0</v>
      </c>
      <c r="M374" s="157"/>
    </row>
    <row r="375" spans="1:13" ht="18.75" x14ac:dyDescent="0.3">
      <c r="A375" s="341" t="s">
        <v>106</v>
      </c>
      <c r="B375" s="341"/>
      <c r="C375" s="341"/>
      <c r="D375" s="341"/>
      <c r="E375" s="341"/>
      <c r="F375" s="341"/>
      <c r="G375" s="341"/>
      <c r="H375" s="341"/>
      <c r="I375" s="341"/>
      <c r="J375" s="341"/>
      <c r="K375" s="341"/>
      <c r="L375" s="341"/>
      <c r="M375" s="342"/>
    </row>
    <row r="376" spans="1:13" ht="45.75" customHeight="1" x14ac:dyDescent="0.2">
      <c r="A376" s="310">
        <v>187</v>
      </c>
      <c r="B376" s="314" t="s">
        <v>346</v>
      </c>
      <c r="C376" s="311" t="s">
        <v>348</v>
      </c>
      <c r="D376" s="312">
        <v>4864.3</v>
      </c>
      <c r="E376" s="176" t="s">
        <v>539</v>
      </c>
      <c r="F376" s="310"/>
      <c r="G376" s="311">
        <v>4864.3</v>
      </c>
      <c r="H376" s="310"/>
      <c r="I376" s="420" t="s">
        <v>564</v>
      </c>
      <c r="J376" s="52"/>
      <c r="K376" s="311">
        <v>3078.36</v>
      </c>
      <c r="L376" s="55"/>
      <c r="M376" s="94">
        <v>0.63200000000000001</v>
      </c>
    </row>
    <row r="377" spans="1:13" ht="15" hidden="1" customHeight="1" x14ac:dyDescent="0.2">
      <c r="A377" s="310"/>
      <c r="B377" s="314"/>
      <c r="C377" s="311"/>
      <c r="D377" s="312"/>
      <c r="E377" s="126"/>
      <c r="F377" s="310"/>
      <c r="G377" s="311"/>
      <c r="H377" s="310"/>
      <c r="I377" s="421"/>
      <c r="J377" s="52"/>
      <c r="K377" s="311"/>
      <c r="L377" s="55"/>
      <c r="M377" s="22"/>
    </row>
    <row r="378" spans="1:13" ht="40.5" customHeight="1" x14ac:dyDescent="0.2">
      <c r="A378" s="310">
        <v>188</v>
      </c>
      <c r="B378" s="314" t="s">
        <v>347</v>
      </c>
      <c r="C378" s="311" t="s">
        <v>349</v>
      </c>
      <c r="D378" s="312">
        <v>186.5</v>
      </c>
      <c r="E378" s="355" t="s">
        <v>539</v>
      </c>
      <c r="F378" s="310"/>
      <c r="G378" s="311">
        <v>186.5</v>
      </c>
      <c r="H378" s="310"/>
      <c r="I378" s="420" t="s">
        <v>564</v>
      </c>
      <c r="J378" s="426"/>
      <c r="K378" s="311">
        <v>25.47</v>
      </c>
      <c r="L378" s="331"/>
      <c r="M378" s="424">
        <v>0.13600000000000001</v>
      </c>
    </row>
    <row r="379" spans="1:13" ht="4.5" customHeight="1" x14ac:dyDescent="0.2">
      <c r="A379" s="310"/>
      <c r="B379" s="314"/>
      <c r="C379" s="311"/>
      <c r="D379" s="312"/>
      <c r="E379" s="355"/>
      <c r="F379" s="310"/>
      <c r="G379" s="311"/>
      <c r="H379" s="310"/>
      <c r="I379" s="421"/>
      <c r="J379" s="427"/>
      <c r="K379" s="311"/>
      <c r="L379" s="423"/>
      <c r="M379" s="425"/>
    </row>
    <row r="380" spans="1:13" ht="49.5" customHeight="1" x14ac:dyDescent="0.2">
      <c r="A380" s="310">
        <v>189</v>
      </c>
      <c r="B380" s="314" t="s">
        <v>515</v>
      </c>
      <c r="C380" s="311" t="s">
        <v>350</v>
      </c>
      <c r="D380" s="312">
        <v>194.6</v>
      </c>
      <c r="E380" s="313" t="s">
        <v>565</v>
      </c>
      <c r="F380" s="310"/>
      <c r="G380" s="311">
        <v>194.6</v>
      </c>
      <c r="H380" s="310"/>
      <c r="I380" s="282" t="s">
        <v>564</v>
      </c>
      <c r="J380" s="52"/>
      <c r="K380" s="311">
        <v>0</v>
      </c>
      <c r="L380" s="55"/>
      <c r="M380" s="94"/>
    </row>
    <row r="381" spans="1:13" ht="12.75" hidden="1" customHeight="1" x14ac:dyDescent="0.2">
      <c r="A381" s="310"/>
      <c r="B381" s="314"/>
      <c r="C381" s="311"/>
      <c r="D381" s="312"/>
      <c r="E381" s="313"/>
      <c r="F381" s="310"/>
      <c r="G381" s="311"/>
      <c r="H381" s="310"/>
      <c r="I381" s="428"/>
      <c r="J381" s="52"/>
      <c r="K381" s="311"/>
      <c r="L381" s="55"/>
      <c r="M381" s="22"/>
    </row>
    <row r="382" spans="1:13" ht="50.25" customHeight="1" x14ac:dyDescent="0.2">
      <c r="A382" s="310">
        <v>190</v>
      </c>
      <c r="B382" s="314" t="s">
        <v>351</v>
      </c>
      <c r="C382" s="311" t="s">
        <v>192</v>
      </c>
      <c r="D382" s="429">
        <v>162.19999999999999</v>
      </c>
      <c r="E382" s="313" t="s">
        <v>539</v>
      </c>
      <c r="F382" s="310"/>
      <c r="G382" s="317">
        <v>162.19999999999999</v>
      </c>
      <c r="H382" s="310"/>
      <c r="I382" s="420" t="s">
        <v>564</v>
      </c>
      <c r="J382" s="52"/>
      <c r="K382" s="317">
        <v>0</v>
      </c>
      <c r="L382" s="55"/>
      <c r="M382" s="94"/>
    </row>
    <row r="383" spans="1:13" ht="12.75" hidden="1" customHeight="1" x14ac:dyDescent="0.2">
      <c r="A383" s="310"/>
      <c r="B383" s="314"/>
      <c r="C383" s="311"/>
      <c r="D383" s="430"/>
      <c r="E383" s="313"/>
      <c r="F383" s="310"/>
      <c r="G383" s="318"/>
      <c r="H383" s="310"/>
      <c r="I383" s="421"/>
      <c r="J383" s="52"/>
      <c r="K383" s="318"/>
      <c r="L383" s="55"/>
      <c r="M383" s="22"/>
    </row>
    <row r="384" spans="1:13" ht="51.75" customHeight="1" x14ac:dyDescent="0.2">
      <c r="A384" s="310">
        <v>191</v>
      </c>
      <c r="B384" s="314" t="s">
        <v>352</v>
      </c>
      <c r="C384" s="311" t="s">
        <v>353</v>
      </c>
      <c r="D384" s="312">
        <v>144.5</v>
      </c>
      <c r="E384" s="355" t="s">
        <v>226</v>
      </c>
      <c r="F384" s="310"/>
      <c r="G384" s="311">
        <v>144.5</v>
      </c>
      <c r="H384" s="310"/>
      <c r="I384" s="420" t="s">
        <v>564</v>
      </c>
      <c r="J384" s="426"/>
      <c r="K384" s="311">
        <v>37.799999999999997</v>
      </c>
      <c r="L384" s="331"/>
      <c r="M384" s="424">
        <v>1</v>
      </c>
    </row>
    <row r="385" spans="1:13" ht="12.75" customHeight="1" x14ac:dyDescent="0.2">
      <c r="A385" s="310"/>
      <c r="B385" s="314"/>
      <c r="C385" s="311"/>
      <c r="D385" s="312"/>
      <c r="E385" s="355"/>
      <c r="F385" s="310"/>
      <c r="G385" s="311"/>
      <c r="H385" s="310"/>
      <c r="I385" s="421"/>
      <c r="J385" s="427"/>
      <c r="K385" s="311"/>
      <c r="L385" s="423"/>
      <c r="M385" s="425"/>
    </row>
    <row r="386" spans="1:13" ht="51.75" customHeight="1" x14ac:dyDescent="0.2">
      <c r="A386" s="310">
        <v>192</v>
      </c>
      <c r="B386" s="314" t="s">
        <v>454</v>
      </c>
      <c r="C386" s="312"/>
      <c r="D386" s="312">
        <v>78.2</v>
      </c>
      <c r="E386" s="313" t="s">
        <v>566</v>
      </c>
      <c r="F386" s="310"/>
      <c r="G386" s="311">
        <v>78.2</v>
      </c>
      <c r="H386" s="310"/>
      <c r="I386" s="420" t="s">
        <v>564</v>
      </c>
      <c r="J386" s="52"/>
      <c r="K386" s="311">
        <v>10.71</v>
      </c>
      <c r="L386" s="55"/>
      <c r="M386" s="94">
        <v>0.13600000000000001</v>
      </c>
    </row>
    <row r="387" spans="1:13" ht="12.75" hidden="1" customHeight="1" x14ac:dyDescent="0.2">
      <c r="A387" s="310"/>
      <c r="B387" s="314"/>
      <c r="C387" s="312"/>
      <c r="D387" s="312"/>
      <c r="E387" s="313"/>
      <c r="F387" s="310"/>
      <c r="G387" s="311"/>
      <c r="H387" s="310"/>
      <c r="I387" s="421"/>
      <c r="J387" s="52"/>
      <c r="K387" s="311"/>
      <c r="L387" s="55"/>
      <c r="M387" s="22"/>
    </row>
    <row r="388" spans="1:13" ht="47.25" customHeight="1" x14ac:dyDescent="0.2">
      <c r="A388" s="310">
        <v>193</v>
      </c>
      <c r="B388" s="314" t="s">
        <v>516</v>
      </c>
      <c r="C388" s="312"/>
      <c r="D388" s="312">
        <v>14.2</v>
      </c>
      <c r="E388" s="439" t="s">
        <v>226</v>
      </c>
      <c r="F388" s="310"/>
      <c r="G388" s="311">
        <v>14.2</v>
      </c>
      <c r="H388" s="310"/>
      <c r="I388" s="420" t="s">
        <v>564</v>
      </c>
      <c r="J388" s="52"/>
      <c r="K388" s="311">
        <v>0</v>
      </c>
      <c r="L388" s="55"/>
      <c r="M388" s="94"/>
    </row>
    <row r="389" spans="1:13" ht="12.75" hidden="1" customHeight="1" x14ac:dyDescent="0.2">
      <c r="A389" s="310"/>
      <c r="B389" s="314"/>
      <c r="C389" s="312"/>
      <c r="D389" s="312"/>
      <c r="E389" s="439"/>
      <c r="F389" s="310"/>
      <c r="G389" s="311"/>
      <c r="H389" s="310"/>
      <c r="I389" s="421"/>
      <c r="J389" s="52"/>
      <c r="K389" s="311"/>
      <c r="L389" s="55"/>
      <c r="M389" s="22"/>
    </row>
    <row r="390" spans="1:13" ht="53.25" customHeight="1" x14ac:dyDescent="0.2">
      <c r="A390" s="310">
        <v>194</v>
      </c>
      <c r="B390" s="314" t="s">
        <v>517</v>
      </c>
      <c r="C390" s="312"/>
      <c r="D390" s="312">
        <v>67.7</v>
      </c>
      <c r="E390" s="313" t="s">
        <v>226</v>
      </c>
      <c r="F390" s="310"/>
      <c r="G390" s="311">
        <v>67.7</v>
      </c>
      <c r="H390" s="310"/>
      <c r="I390" s="420" t="s">
        <v>564</v>
      </c>
      <c r="J390" s="52"/>
      <c r="K390" s="311">
        <v>0</v>
      </c>
      <c r="L390" s="55"/>
      <c r="M390" s="94"/>
    </row>
    <row r="391" spans="1:13" ht="12.75" hidden="1" customHeight="1" x14ac:dyDescent="0.2">
      <c r="A391" s="310"/>
      <c r="B391" s="314"/>
      <c r="C391" s="312"/>
      <c r="D391" s="312"/>
      <c r="E391" s="355"/>
      <c r="F391" s="310"/>
      <c r="G391" s="311"/>
      <c r="H391" s="310"/>
      <c r="I391" s="421"/>
      <c r="J391" s="52"/>
      <c r="K391" s="311"/>
      <c r="L391" s="55"/>
      <c r="M391" s="22"/>
    </row>
    <row r="392" spans="1:13" ht="49.5" customHeight="1" x14ac:dyDescent="0.2">
      <c r="A392" s="310">
        <v>195</v>
      </c>
      <c r="B392" s="403" t="s">
        <v>354</v>
      </c>
      <c r="C392" s="311" t="s">
        <v>355</v>
      </c>
      <c r="D392" s="312">
        <v>43.3</v>
      </c>
      <c r="E392" s="313" t="s">
        <v>226</v>
      </c>
      <c r="F392" s="310"/>
      <c r="G392" s="311">
        <v>43.3</v>
      </c>
      <c r="H392" s="310"/>
      <c r="I392" s="420" t="s">
        <v>564</v>
      </c>
      <c r="J392" s="426"/>
      <c r="K392" s="311">
        <v>5.0599999999999996</v>
      </c>
      <c r="L392" s="331"/>
      <c r="M392" s="424">
        <v>0.1168</v>
      </c>
    </row>
    <row r="393" spans="1:13" ht="12.75" hidden="1" customHeight="1" x14ac:dyDescent="0.2">
      <c r="A393" s="310"/>
      <c r="B393" s="404"/>
      <c r="C393" s="311"/>
      <c r="D393" s="312"/>
      <c r="E393" s="313"/>
      <c r="F393" s="310"/>
      <c r="G393" s="311"/>
      <c r="H393" s="310"/>
      <c r="I393" s="421"/>
      <c r="J393" s="427"/>
      <c r="K393" s="311"/>
      <c r="L393" s="423"/>
      <c r="M393" s="425"/>
    </row>
    <row r="394" spans="1:13" ht="12.75" customHeight="1" x14ac:dyDescent="0.2">
      <c r="A394" s="310">
        <v>196</v>
      </c>
      <c r="B394" s="314" t="s">
        <v>356</v>
      </c>
      <c r="C394" s="312"/>
      <c r="D394" s="312">
        <v>10.3</v>
      </c>
      <c r="E394" s="313" t="s">
        <v>226</v>
      </c>
      <c r="F394" s="310"/>
      <c r="G394" s="311">
        <v>10.3</v>
      </c>
      <c r="H394" s="310"/>
      <c r="I394" s="420" t="s">
        <v>564</v>
      </c>
      <c r="J394" s="426"/>
      <c r="K394" s="311">
        <v>10.3</v>
      </c>
      <c r="L394" s="331"/>
      <c r="M394" s="424">
        <v>1</v>
      </c>
    </row>
    <row r="395" spans="1:13" ht="36.75" customHeight="1" x14ac:dyDescent="0.2">
      <c r="A395" s="310"/>
      <c r="B395" s="314"/>
      <c r="C395" s="312"/>
      <c r="D395" s="312"/>
      <c r="E395" s="313"/>
      <c r="F395" s="310"/>
      <c r="G395" s="311"/>
      <c r="H395" s="310"/>
      <c r="I395" s="421"/>
      <c r="J395" s="427"/>
      <c r="K395" s="311"/>
      <c r="L395" s="423"/>
      <c r="M395" s="425"/>
    </row>
    <row r="396" spans="1:13" ht="19.5" customHeight="1" x14ac:dyDescent="0.25">
      <c r="A396" s="64"/>
      <c r="B396" s="151" t="s">
        <v>204</v>
      </c>
      <c r="C396" s="175"/>
      <c r="D396" s="153">
        <v>5765.8</v>
      </c>
      <c r="E396" s="96"/>
      <c r="F396" s="177"/>
      <c r="G396" s="153">
        <f>SUM(G376:G395)</f>
        <v>5765.8</v>
      </c>
      <c r="H396" s="153"/>
      <c r="I396" s="153"/>
      <c r="J396" s="153"/>
      <c r="K396" s="153">
        <f>SUM(K376:K395)</f>
        <v>3167.7000000000003</v>
      </c>
      <c r="L396" s="153">
        <f>SUM(L376:L395)</f>
        <v>0</v>
      </c>
      <c r="M396" s="52"/>
    </row>
    <row r="397" spans="1:13" s="15" customFormat="1" ht="18.75" x14ac:dyDescent="0.3">
      <c r="A397" s="341" t="s">
        <v>518</v>
      </c>
      <c r="B397" s="341"/>
      <c r="C397" s="341"/>
      <c r="D397" s="341"/>
      <c r="E397" s="341"/>
      <c r="F397" s="341"/>
      <c r="G397" s="341"/>
      <c r="H397" s="341"/>
      <c r="I397" s="341"/>
      <c r="J397" s="341"/>
      <c r="K397" s="341"/>
      <c r="L397" s="341"/>
      <c r="M397" s="342"/>
    </row>
    <row r="398" spans="1:13" s="15" customFormat="1" ht="12.75" customHeight="1" x14ac:dyDescent="0.2">
      <c r="A398" s="280">
        <v>197</v>
      </c>
      <c r="B398" s="335" t="s">
        <v>107</v>
      </c>
      <c r="C398" s="440" t="s">
        <v>203</v>
      </c>
      <c r="D398" s="317">
        <v>1500</v>
      </c>
      <c r="E398" s="300" t="s">
        <v>559</v>
      </c>
      <c r="F398" s="394"/>
      <c r="G398" s="396">
        <v>1200</v>
      </c>
      <c r="H398" s="398">
        <v>300</v>
      </c>
      <c r="I398" s="117" t="s">
        <v>563</v>
      </c>
      <c r="J398" s="327"/>
      <c r="K398" s="396">
        <v>500</v>
      </c>
      <c r="L398" s="398">
        <v>100</v>
      </c>
      <c r="M398" s="440">
        <v>50</v>
      </c>
    </row>
    <row r="399" spans="1:13" s="15" customFormat="1" ht="12.75" customHeight="1" x14ac:dyDescent="0.2">
      <c r="A399" s="419"/>
      <c r="B399" s="336"/>
      <c r="C399" s="441"/>
      <c r="D399" s="318"/>
      <c r="E399" s="302"/>
      <c r="F399" s="395"/>
      <c r="G399" s="397"/>
      <c r="H399" s="399"/>
      <c r="I399" s="118"/>
      <c r="J399" s="328"/>
      <c r="K399" s="397"/>
      <c r="L399" s="399"/>
      <c r="M399" s="441"/>
    </row>
    <row r="400" spans="1:13" s="15" customFormat="1" ht="51" customHeight="1" x14ac:dyDescent="0.2">
      <c r="A400" s="178">
        <v>198</v>
      </c>
      <c r="B400" s="161" t="s">
        <v>108</v>
      </c>
      <c r="C400" s="178" t="s">
        <v>109</v>
      </c>
      <c r="D400" s="179">
        <v>2</v>
      </c>
      <c r="E400" s="126" t="s">
        <v>542</v>
      </c>
      <c r="F400" s="179"/>
      <c r="G400" s="179"/>
      <c r="H400" s="179">
        <v>2</v>
      </c>
      <c r="I400" s="126" t="s">
        <v>563</v>
      </c>
      <c r="J400" s="157"/>
      <c r="K400" s="179"/>
      <c r="L400" s="179">
        <v>20</v>
      </c>
      <c r="M400" s="178">
        <v>100</v>
      </c>
    </row>
    <row r="401" spans="1:14" s="15" customFormat="1" ht="42" customHeight="1" x14ac:dyDescent="0.2">
      <c r="A401" s="178">
        <v>199</v>
      </c>
      <c r="B401" s="161" t="s">
        <v>110</v>
      </c>
      <c r="C401" s="178" t="s">
        <v>134</v>
      </c>
      <c r="D401" s="179">
        <v>8</v>
      </c>
      <c r="E401" s="126" t="s">
        <v>542</v>
      </c>
      <c r="F401" s="179"/>
      <c r="G401" s="179"/>
      <c r="H401" s="179">
        <v>8</v>
      </c>
      <c r="I401" s="126" t="s">
        <v>563</v>
      </c>
      <c r="J401" s="157"/>
      <c r="K401" s="179"/>
      <c r="L401" s="179">
        <v>18.989999999999998</v>
      </c>
      <c r="M401" s="178">
        <v>100</v>
      </c>
    </row>
    <row r="402" spans="1:14" s="15" customFormat="1" ht="30" x14ac:dyDescent="0.25">
      <c r="A402" s="178">
        <v>200</v>
      </c>
      <c r="B402" s="180" t="s">
        <v>455</v>
      </c>
      <c r="C402" s="127"/>
      <c r="D402" s="179">
        <v>40</v>
      </c>
      <c r="E402" s="126" t="s">
        <v>542</v>
      </c>
      <c r="F402" s="179"/>
      <c r="G402" s="179"/>
      <c r="H402" s="179">
        <v>40</v>
      </c>
      <c r="I402" s="126" t="s">
        <v>563</v>
      </c>
      <c r="J402" s="157"/>
      <c r="K402" s="179"/>
      <c r="L402" s="179">
        <v>20</v>
      </c>
      <c r="M402" s="181">
        <v>0.5</v>
      </c>
    </row>
    <row r="403" spans="1:14" s="15" customFormat="1" ht="45" x14ac:dyDescent="0.25">
      <c r="A403" s="178">
        <v>201</v>
      </c>
      <c r="B403" s="180" t="s">
        <v>456</v>
      </c>
      <c r="C403" s="178" t="s">
        <v>358</v>
      </c>
      <c r="D403" s="179">
        <v>8.5</v>
      </c>
      <c r="E403" s="126" t="s">
        <v>542</v>
      </c>
      <c r="F403" s="179"/>
      <c r="G403" s="179"/>
      <c r="H403" s="179">
        <v>8.5</v>
      </c>
      <c r="I403" s="126" t="s">
        <v>563</v>
      </c>
      <c r="J403" s="157"/>
      <c r="K403" s="179"/>
      <c r="L403" s="179">
        <v>4</v>
      </c>
      <c r="M403" s="178">
        <v>50</v>
      </c>
    </row>
    <row r="404" spans="1:14" s="15" customFormat="1" ht="45" x14ac:dyDescent="0.25">
      <c r="A404" s="178">
        <v>202</v>
      </c>
      <c r="B404" s="180" t="s">
        <v>206</v>
      </c>
      <c r="C404" s="178" t="s">
        <v>112</v>
      </c>
      <c r="D404" s="179">
        <v>25</v>
      </c>
      <c r="E404" s="126" t="s">
        <v>560</v>
      </c>
      <c r="F404" s="179"/>
      <c r="G404" s="179">
        <v>25</v>
      </c>
      <c r="H404" s="179"/>
      <c r="I404" s="126" t="s">
        <v>563</v>
      </c>
      <c r="J404" s="157"/>
      <c r="K404" s="179"/>
      <c r="L404" s="179">
        <v>0</v>
      </c>
      <c r="M404" s="182">
        <v>0</v>
      </c>
    </row>
    <row r="405" spans="1:14" s="15" customFormat="1" ht="30" x14ac:dyDescent="0.25">
      <c r="A405" s="178">
        <v>203</v>
      </c>
      <c r="B405" s="161" t="s">
        <v>207</v>
      </c>
      <c r="C405" s="127"/>
      <c r="D405" s="179">
        <v>20</v>
      </c>
      <c r="E405" s="126" t="s">
        <v>561</v>
      </c>
      <c r="F405" s="179"/>
      <c r="G405" s="179"/>
      <c r="H405" s="179">
        <v>20</v>
      </c>
      <c r="I405" s="126" t="s">
        <v>563</v>
      </c>
      <c r="J405" s="157"/>
      <c r="K405" s="179"/>
      <c r="L405" s="179">
        <v>10</v>
      </c>
      <c r="M405" s="181">
        <v>0.5</v>
      </c>
    </row>
    <row r="406" spans="1:14" s="15" customFormat="1" ht="30" x14ac:dyDescent="0.2">
      <c r="A406" s="178">
        <v>204</v>
      </c>
      <c r="B406" s="161" t="s">
        <v>23</v>
      </c>
      <c r="C406" s="178" t="s">
        <v>113</v>
      </c>
      <c r="D406" s="179">
        <v>3</v>
      </c>
      <c r="E406" s="126" t="s">
        <v>226</v>
      </c>
      <c r="F406" s="179"/>
      <c r="G406" s="179">
        <v>3</v>
      </c>
      <c r="H406" s="179"/>
      <c r="I406" s="126" t="s">
        <v>563</v>
      </c>
      <c r="J406" s="157"/>
      <c r="K406" s="179"/>
      <c r="L406" s="179">
        <v>4.2</v>
      </c>
      <c r="M406" s="178">
        <v>47</v>
      </c>
    </row>
    <row r="407" spans="1:14" s="15" customFormat="1" ht="30" x14ac:dyDescent="0.25">
      <c r="A407" s="178">
        <v>205</v>
      </c>
      <c r="B407" s="180" t="s">
        <v>208</v>
      </c>
      <c r="C407" s="127"/>
      <c r="D407" s="179">
        <v>200</v>
      </c>
      <c r="E407" s="126" t="s">
        <v>562</v>
      </c>
      <c r="F407" s="179"/>
      <c r="G407" s="179"/>
      <c r="H407" s="179">
        <v>200</v>
      </c>
      <c r="I407" s="126" t="s">
        <v>563</v>
      </c>
      <c r="J407" s="157"/>
      <c r="K407" s="179"/>
      <c r="L407" s="183"/>
      <c r="M407" s="178">
        <v>25</v>
      </c>
    </row>
    <row r="408" spans="1:14" s="15" customFormat="1" ht="31.5" x14ac:dyDescent="0.25">
      <c r="A408" s="168"/>
      <c r="B408" s="184" t="s">
        <v>457</v>
      </c>
      <c r="C408" s="168"/>
      <c r="D408" s="185">
        <f>SUM(D398:D407)</f>
        <v>1806.5</v>
      </c>
      <c r="E408" s="185">
        <f>SUM(E398:E407)</f>
        <v>0</v>
      </c>
      <c r="F408" s="185"/>
      <c r="G408" s="186">
        <f>SUM(G398:G407)</f>
        <v>1228</v>
      </c>
      <c r="H408" s="186">
        <f>SUM(H398:H407)</f>
        <v>578.5</v>
      </c>
      <c r="I408" s="186"/>
      <c r="J408" s="186"/>
      <c r="K408" s="186">
        <f>SUM(K398:K407)</f>
        <v>500</v>
      </c>
      <c r="L408" s="186">
        <f>SUM(L398:L407)</f>
        <v>177.19</v>
      </c>
      <c r="M408" s="157"/>
    </row>
    <row r="409" spans="1:14" s="15" customFormat="1" ht="18.75" x14ac:dyDescent="0.3">
      <c r="A409" s="341" t="s">
        <v>114</v>
      </c>
      <c r="B409" s="341"/>
      <c r="C409" s="341"/>
      <c r="D409" s="341"/>
      <c r="E409" s="341"/>
      <c r="F409" s="341"/>
      <c r="G409" s="341"/>
      <c r="H409" s="341"/>
      <c r="I409" s="341"/>
      <c r="J409" s="341"/>
      <c r="K409" s="341"/>
      <c r="L409" s="341"/>
      <c r="M409" s="342"/>
    </row>
    <row r="410" spans="1:14" s="15" customFormat="1" ht="19.5" customHeight="1" x14ac:dyDescent="0.25">
      <c r="A410" s="383">
        <v>206</v>
      </c>
      <c r="B410" s="335" t="s">
        <v>211</v>
      </c>
      <c r="C410" s="187" t="s">
        <v>243</v>
      </c>
      <c r="D410" s="391">
        <v>756</v>
      </c>
      <c r="E410" s="417" t="s">
        <v>548</v>
      </c>
      <c r="F410" s="300"/>
      <c r="G410" s="307"/>
      <c r="H410" s="400">
        <v>756</v>
      </c>
      <c r="I410" s="121" t="s">
        <v>553</v>
      </c>
      <c r="J410" s="189"/>
      <c r="K410" s="189"/>
      <c r="L410" s="189"/>
      <c r="M410" s="187"/>
    </row>
    <row r="411" spans="1:14" s="15" customFormat="1" ht="15" x14ac:dyDescent="0.25">
      <c r="A411" s="298"/>
      <c r="B411" s="386"/>
      <c r="C411" s="190"/>
      <c r="D411" s="392"/>
      <c r="E411" s="452"/>
      <c r="F411" s="301"/>
      <c r="G411" s="308"/>
      <c r="H411" s="402"/>
      <c r="I411" s="192" t="s">
        <v>554</v>
      </c>
      <c r="J411" s="193"/>
      <c r="K411" s="194"/>
      <c r="L411" s="193">
        <v>937.55</v>
      </c>
      <c r="M411" s="193">
        <v>100</v>
      </c>
    </row>
    <row r="412" spans="1:14" s="15" customFormat="1" ht="15" x14ac:dyDescent="0.25">
      <c r="A412" s="298"/>
      <c r="B412" s="386"/>
      <c r="C412" s="190"/>
      <c r="D412" s="392"/>
      <c r="E412" s="452"/>
      <c r="F412" s="301"/>
      <c r="G412" s="308"/>
      <c r="H412" s="402"/>
      <c r="I412" s="192" t="s">
        <v>555</v>
      </c>
      <c r="J412" s="193"/>
      <c r="K412" s="193"/>
      <c r="L412" s="194"/>
      <c r="M412" s="193"/>
    </row>
    <row r="413" spans="1:14" s="15" customFormat="1" ht="15" x14ac:dyDescent="0.25">
      <c r="A413" s="299"/>
      <c r="B413" s="336"/>
      <c r="C413" s="193"/>
      <c r="D413" s="393"/>
      <c r="E413" s="289"/>
      <c r="F413" s="302"/>
      <c r="G413" s="309"/>
      <c r="H413" s="401"/>
      <c r="I413" s="192"/>
      <c r="J413" s="193"/>
      <c r="K413" s="193"/>
      <c r="L413" s="193"/>
      <c r="M413" s="193"/>
    </row>
    <row r="414" spans="1:14" s="15" customFormat="1" ht="15" customHeight="1" x14ac:dyDescent="0.25">
      <c r="A414" s="383">
        <v>207</v>
      </c>
      <c r="B414" s="335" t="s">
        <v>458</v>
      </c>
      <c r="C414" s="280" t="s">
        <v>242</v>
      </c>
      <c r="D414" s="391">
        <v>61</v>
      </c>
      <c r="E414" s="282" t="s">
        <v>548</v>
      </c>
      <c r="F414" s="300"/>
      <c r="G414" s="303"/>
      <c r="H414" s="400">
        <v>61</v>
      </c>
      <c r="I414" s="121" t="s">
        <v>553</v>
      </c>
      <c r="J414" s="189"/>
      <c r="K414" s="189"/>
      <c r="L414" s="189"/>
      <c r="M414" s="280">
        <v>72</v>
      </c>
    </row>
    <row r="415" spans="1:14" s="15" customFormat="1" ht="15" x14ac:dyDescent="0.25">
      <c r="A415" s="298"/>
      <c r="B415" s="386"/>
      <c r="C415" s="306"/>
      <c r="D415" s="392"/>
      <c r="E415" s="452"/>
      <c r="F415" s="301"/>
      <c r="G415" s="304"/>
      <c r="H415" s="402"/>
      <c r="I415" s="192" t="s">
        <v>554</v>
      </c>
      <c r="J415" s="193"/>
      <c r="K415" s="193"/>
      <c r="L415" s="194">
        <v>46.97</v>
      </c>
      <c r="M415" s="306"/>
      <c r="N415" s="15" t="s">
        <v>55</v>
      </c>
    </row>
    <row r="416" spans="1:14" s="15" customFormat="1" ht="15" x14ac:dyDescent="0.25">
      <c r="A416" s="299"/>
      <c r="B416" s="336"/>
      <c r="C416" s="281"/>
      <c r="D416" s="393"/>
      <c r="E416" s="289"/>
      <c r="F416" s="302"/>
      <c r="G416" s="305"/>
      <c r="H416" s="401"/>
      <c r="I416" s="122"/>
      <c r="J416" s="198"/>
      <c r="K416" s="198"/>
      <c r="L416" s="198"/>
      <c r="M416" s="281"/>
    </row>
    <row r="417" spans="1:16" s="15" customFormat="1" ht="15" customHeight="1" x14ac:dyDescent="0.25">
      <c r="A417" s="383">
        <v>208</v>
      </c>
      <c r="B417" s="335" t="s">
        <v>137</v>
      </c>
      <c r="C417" s="280" t="s">
        <v>244</v>
      </c>
      <c r="D417" s="391">
        <v>136.5</v>
      </c>
      <c r="E417" s="282" t="s">
        <v>549</v>
      </c>
      <c r="F417" s="300"/>
      <c r="G417" s="303"/>
      <c r="H417" s="400">
        <v>136.5</v>
      </c>
      <c r="I417" s="121" t="s">
        <v>553</v>
      </c>
      <c r="J417" s="189"/>
      <c r="K417" s="189"/>
      <c r="L417" s="189"/>
      <c r="M417" s="280">
        <v>83</v>
      </c>
    </row>
    <row r="418" spans="1:16" s="15" customFormat="1" ht="15" x14ac:dyDescent="0.25">
      <c r="A418" s="298"/>
      <c r="B418" s="386"/>
      <c r="C418" s="306"/>
      <c r="D418" s="392"/>
      <c r="E418" s="452"/>
      <c r="F418" s="301"/>
      <c r="G418" s="304"/>
      <c r="H418" s="402"/>
      <c r="I418" s="192" t="s">
        <v>554</v>
      </c>
      <c r="J418" s="193"/>
      <c r="K418" s="193"/>
      <c r="L418" s="194">
        <v>22.29</v>
      </c>
      <c r="M418" s="306"/>
    </row>
    <row r="419" spans="1:16" s="15" customFormat="1" ht="15" x14ac:dyDescent="0.25">
      <c r="A419" s="299"/>
      <c r="B419" s="336"/>
      <c r="C419" s="281"/>
      <c r="D419" s="393"/>
      <c r="E419" s="289"/>
      <c r="F419" s="302"/>
      <c r="G419" s="305"/>
      <c r="H419" s="401"/>
      <c r="I419" s="122"/>
      <c r="J419" s="198"/>
      <c r="K419" s="198"/>
      <c r="L419" s="198"/>
      <c r="M419" s="281"/>
    </row>
    <row r="420" spans="1:16" s="15" customFormat="1" ht="15" customHeight="1" x14ac:dyDescent="0.25">
      <c r="A420" s="383">
        <v>209</v>
      </c>
      <c r="B420" s="387" t="s">
        <v>136</v>
      </c>
      <c r="C420" s="200" t="s">
        <v>135</v>
      </c>
      <c r="D420" s="188"/>
      <c r="E420" s="282" t="s">
        <v>548</v>
      </c>
      <c r="F420" s="300"/>
      <c r="G420" s="303"/>
      <c r="H420" s="400">
        <v>140</v>
      </c>
      <c r="I420" s="121" t="s">
        <v>553</v>
      </c>
      <c r="J420" s="189"/>
      <c r="K420" s="189"/>
      <c r="L420" s="189"/>
      <c r="M420" s="200"/>
    </row>
    <row r="421" spans="1:16" s="15" customFormat="1" ht="15" x14ac:dyDescent="0.25">
      <c r="A421" s="298"/>
      <c r="B421" s="438"/>
      <c r="C421" s="192" t="s">
        <v>245</v>
      </c>
      <c r="D421" s="191">
        <v>140</v>
      </c>
      <c r="E421" s="452"/>
      <c r="F421" s="301"/>
      <c r="G421" s="304"/>
      <c r="H421" s="402"/>
      <c r="I421" s="192" t="s">
        <v>554</v>
      </c>
      <c r="J421" s="193"/>
      <c r="K421" s="193"/>
      <c r="L421" s="194">
        <v>103.8</v>
      </c>
      <c r="M421" s="202">
        <v>1.69</v>
      </c>
    </row>
    <row r="422" spans="1:16" s="15" customFormat="1" ht="15" x14ac:dyDescent="0.25">
      <c r="A422" s="299"/>
      <c r="B422" s="388"/>
      <c r="C422" s="122"/>
      <c r="D422" s="196"/>
      <c r="E422" s="289"/>
      <c r="F422" s="302"/>
      <c r="G422" s="305"/>
      <c r="H422" s="401"/>
      <c r="I422" s="122" t="s">
        <v>555</v>
      </c>
      <c r="J422" s="198"/>
      <c r="K422" s="198"/>
      <c r="L422" s="198"/>
      <c r="M422" s="204" t="s">
        <v>558</v>
      </c>
    </row>
    <row r="423" spans="1:16" s="15" customFormat="1" ht="15" x14ac:dyDescent="0.25">
      <c r="A423" s="383">
        <v>210</v>
      </c>
      <c r="B423" s="335" t="s">
        <v>247</v>
      </c>
      <c r="C423" s="205" t="s">
        <v>246</v>
      </c>
      <c r="D423" s="206"/>
      <c r="E423" s="282" t="s">
        <v>550</v>
      </c>
      <c r="F423" s="300"/>
      <c r="G423" s="307"/>
      <c r="H423" s="400">
        <v>176.7</v>
      </c>
      <c r="I423" s="121" t="s">
        <v>553</v>
      </c>
      <c r="J423" s="189"/>
      <c r="K423" s="189"/>
      <c r="L423" s="189"/>
      <c r="M423" s="205"/>
      <c r="P423" s="15" t="s">
        <v>55</v>
      </c>
    </row>
    <row r="424" spans="1:16" s="15" customFormat="1" ht="15" x14ac:dyDescent="0.25">
      <c r="A424" s="298"/>
      <c r="B424" s="386"/>
      <c r="C424" s="192"/>
      <c r="D424" s="191">
        <v>176.7</v>
      </c>
      <c r="E424" s="452"/>
      <c r="F424" s="301"/>
      <c r="G424" s="308"/>
      <c r="H424" s="402"/>
      <c r="I424" s="192" t="s">
        <v>556</v>
      </c>
      <c r="J424" s="193"/>
      <c r="K424" s="193"/>
      <c r="L424" s="193">
        <v>223.01</v>
      </c>
      <c r="M424" s="192"/>
    </row>
    <row r="425" spans="1:16" s="15" customFormat="1" ht="15" x14ac:dyDescent="0.25">
      <c r="A425" s="298"/>
      <c r="B425" s="386"/>
      <c r="C425" s="298"/>
      <c r="D425" s="191"/>
      <c r="E425" s="452"/>
      <c r="F425" s="301"/>
      <c r="G425" s="308"/>
      <c r="H425" s="402"/>
      <c r="I425" s="192" t="s">
        <v>555</v>
      </c>
      <c r="J425" s="193"/>
      <c r="K425" s="193"/>
      <c r="L425" s="193"/>
      <c r="M425" s="298"/>
    </row>
    <row r="426" spans="1:16" s="15" customFormat="1" ht="15" customHeight="1" x14ac:dyDescent="0.25">
      <c r="A426" s="299"/>
      <c r="B426" s="336"/>
      <c r="C426" s="299"/>
      <c r="D426" s="196"/>
      <c r="E426" s="289"/>
      <c r="F426" s="302"/>
      <c r="G426" s="309"/>
      <c r="H426" s="401"/>
      <c r="I426" s="122"/>
      <c r="J426" s="198"/>
      <c r="K426" s="198"/>
      <c r="L426" s="198"/>
      <c r="M426" s="299"/>
    </row>
    <row r="427" spans="1:16" s="15" customFormat="1" ht="15" customHeight="1" x14ac:dyDescent="0.25">
      <c r="A427" s="383">
        <v>211</v>
      </c>
      <c r="B427" s="335" t="s">
        <v>258</v>
      </c>
      <c r="C427" s="383" t="s">
        <v>248</v>
      </c>
      <c r="D427" s="391">
        <v>373</v>
      </c>
      <c r="E427" s="282" t="s">
        <v>551</v>
      </c>
      <c r="F427" s="300"/>
      <c r="G427" s="303"/>
      <c r="H427" s="400">
        <v>373</v>
      </c>
      <c r="I427" s="121" t="s">
        <v>553</v>
      </c>
      <c r="J427" s="189"/>
      <c r="K427" s="189"/>
      <c r="L427" s="207"/>
      <c r="M427" s="280">
        <v>60</v>
      </c>
    </row>
    <row r="428" spans="1:16" s="15" customFormat="1" ht="15" x14ac:dyDescent="0.25">
      <c r="A428" s="298"/>
      <c r="B428" s="386"/>
      <c r="C428" s="298"/>
      <c r="D428" s="392"/>
      <c r="E428" s="452"/>
      <c r="F428" s="301"/>
      <c r="G428" s="304"/>
      <c r="H428" s="402"/>
      <c r="I428" s="192" t="s">
        <v>556</v>
      </c>
      <c r="J428" s="193"/>
      <c r="K428" s="193"/>
      <c r="L428" s="194">
        <v>263.29000000000002</v>
      </c>
      <c r="M428" s="306"/>
      <c r="N428" s="15" t="s">
        <v>55</v>
      </c>
    </row>
    <row r="429" spans="1:16" s="15" customFormat="1" ht="24" customHeight="1" x14ac:dyDescent="0.25">
      <c r="A429" s="299"/>
      <c r="B429" s="336"/>
      <c r="C429" s="299"/>
      <c r="D429" s="393"/>
      <c r="E429" s="289"/>
      <c r="F429" s="302"/>
      <c r="G429" s="305"/>
      <c r="H429" s="208"/>
      <c r="I429" s="192" t="s">
        <v>555</v>
      </c>
      <c r="J429" s="193"/>
      <c r="K429" s="193"/>
      <c r="L429" s="193"/>
      <c r="M429" s="281"/>
    </row>
    <row r="430" spans="1:16" s="15" customFormat="1" ht="20.100000000000001" customHeight="1" x14ac:dyDescent="0.25">
      <c r="A430" s="383">
        <v>212</v>
      </c>
      <c r="B430" s="387" t="s">
        <v>609</v>
      </c>
      <c r="C430" s="383" t="s">
        <v>249</v>
      </c>
      <c r="D430" s="391">
        <v>9</v>
      </c>
      <c r="E430" s="282" t="s">
        <v>552</v>
      </c>
      <c r="F430" s="300"/>
      <c r="G430" s="303"/>
      <c r="H430" s="400">
        <v>9</v>
      </c>
      <c r="I430" s="389" t="s">
        <v>610</v>
      </c>
      <c r="J430" s="189"/>
      <c r="K430" s="189"/>
      <c r="L430" s="207"/>
      <c r="M430" s="280">
        <v>100</v>
      </c>
    </row>
    <row r="431" spans="1:16" s="15" customFormat="1" ht="20.100000000000001" customHeight="1" x14ac:dyDescent="0.25">
      <c r="A431" s="299"/>
      <c r="B431" s="388"/>
      <c r="C431" s="299"/>
      <c r="D431" s="393"/>
      <c r="E431" s="289"/>
      <c r="F431" s="302"/>
      <c r="G431" s="305"/>
      <c r="H431" s="401"/>
      <c r="I431" s="390"/>
      <c r="J431" s="198"/>
      <c r="K431" s="198"/>
      <c r="L431" s="209">
        <v>5</v>
      </c>
      <c r="M431" s="281"/>
    </row>
    <row r="432" spans="1:16" s="15" customFormat="1" ht="14.25" customHeight="1" x14ac:dyDescent="0.2">
      <c r="A432" s="383">
        <v>213</v>
      </c>
      <c r="B432" s="335" t="s">
        <v>250</v>
      </c>
      <c r="C432" s="383" t="s">
        <v>251</v>
      </c>
      <c r="D432" s="431">
        <v>351.5</v>
      </c>
      <c r="E432" s="383" t="s">
        <v>226</v>
      </c>
      <c r="F432" s="300"/>
      <c r="G432" s="303"/>
      <c r="H432" s="434">
        <v>351.5</v>
      </c>
      <c r="I432" s="298" t="s">
        <v>557</v>
      </c>
      <c r="J432" s="384"/>
      <c r="K432" s="384"/>
      <c r="L432" s="391">
        <v>20</v>
      </c>
      <c r="M432" s="280">
        <v>4</v>
      </c>
    </row>
    <row r="433" spans="1:16" s="15" customFormat="1" ht="13.5" customHeight="1" x14ac:dyDescent="0.2">
      <c r="A433" s="298"/>
      <c r="B433" s="386"/>
      <c r="C433" s="298"/>
      <c r="D433" s="432"/>
      <c r="E433" s="298"/>
      <c r="F433" s="301"/>
      <c r="G433" s="304"/>
      <c r="H433" s="435"/>
      <c r="I433" s="298"/>
      <c r="J433" s="384"/>
      <c r="K433" s="384"/>
      <c r="L433" s="392"/>
      <c r="M433" s="306"/>
    </row>
    <row r="434" spans="1:16" s="15" customFormat="1" ht="14.25" customHeight="1" x14ac:dyDescent="0.2">
      <c r="A434" s="299"/>
      <c r="B434" s="336"/>
      <c r="C434" s="299"/>
      <c r="D434" s="433"/>
      <c r="E434" s="299"/>
      <c r="F434" s="302"/>
      <c r="G434" s="305"/>
      <c r="H434" s="436"/>
      <c r="I434" s="299"/>
      <c r="J434" s="385"/>
      <c r="K434" s="385"/>
      <c r="L434" s="393"/>
      <c r="M434" s="281"/>
    </row>
    <row r="435" spans="1:16" s="15" customFormat="1" ht="30" customHeight="1" x14ac:dyDescent="0.25">
      <c r="A435" s="195">
        <v>214</v>
      </c>
      <c r="B435" s="210" t="s">
        <v>140</v>
      </c>
      <c r="C435" s="195" t="s">
        <v>52</v>
      </c>
      <c r="D435" s="159">
        <v>326</v>
      </c>
      <c r="E435" s="211" t="s">
        <v>226</v>
      </c>
      <c r="F435" s="122"/>
      <c r="G435" s="197"/>
      <c r="H435" s="212">
        <v>326</v>
      </c>
      <c r="I435" s="195" t="s">
        <v>557</v>
      </c>
      <c r="J435" s="157"/>
      <c r="K435" s="157"/>
      <c r="L435" s="159">
        <v>90</v>
      </c>
      <c r="M435" s="195"/>
    </row>
    <row r="436" spans="1:16" s="220" customFormat="1" ht="30" customHeight="1" x14ac:dyDescent="0.2">
      <c r="A436" s="213"/>
      <c r="B436" s="214" t="s">
        <v>209</v>
      </c>
      <c r="C436" s="215"/>
      <c r="D436" s="216">
        <f>SUM(D410:D435)</f>
        <v>2329.6999999999998</v>
      </c>
      <c r="E436" s="217"/>
      <c r="F436" s="218"/>
      <c r="G436" s="174"/>
      <c r="H436" s="174">
        <f>SUM(H410:H435)</f>
        <v>2329.6999999999998</v>
      </c>
      <c r="I436" s="216"/>
      <c r="J436" s="174"/>
      <c r="K436" s="174">
        <f>SUM(K410:K435)</f>
        <v>0</v>
      </c>
      <c r="L436" s="174">
        <f>SUM(L410:L435)</f>
        <v>1711.9099999999999</v>
      </c>
      <c r="M436" s="219"/>
    </row>
    <row r="437" spans="1:16" ht="18.75" x14ac:dyDescent="0.3">
      <c r="A437" s="341" t="s">
        <v>116</v>
      </c>
      <c r="B437" s="341"/>
      <c r="C437" s="341"/>
      <c r="D437" s="341"/>
      <c r="E437" s="341"/>
      <c r="F437" s="341"/>
      <c r="G437" s="341"/>
      <c r="H437" s="341"/>
      <c r="I437" s="341"/>
      <c r="J437" s="341"/>
      <c r="K437" s="341"/>
      <c r="L437" s="341"/>
      <c r="M437" s="342"/>
    </row>
    <row r="438" spans="1:16" s="229" customFormat="1" ht="61.5" customHeight="1" x14ac:dyDescent="0.25">
      <c r="A438" s="126">
        <v>215</v>
      </c>
      <c r="B438" s="221" t="s">
        <v>359</v>
      </c>
      <c r="C438" s="126">
        <v>85</v>
      </c>
      <c r="D438" s="222">
        <v>55</v>
      </c>
      <c r="E438" s="162">
        <v>43023</v>
      </c>
      <c r="F438" s="126"/>
      <c r="G438" s="126"/>
      <c r="H438" s="223">
        <v>55</v>
      </c>
      <c r="I438" s="224" t="s">
        <v>567</v>
      </c>
      <c r="J438" s="225"/>
      <c r="K438" s="178"/>
      <c r="L438" s="222">
        <v>50.29</v>
      </c>
      <c r="M438" s="226">
        <v>91</v>
      </c>
      <c r="N438" s="227"/>
      <c r="O438" s="228"/>
      <c r="P438" s="228"/>
    </row>
    <row r="439" spans="1:16" s="229" customFormat="1" ht="78.75" customHeight="1" x14ac:dyDescent="0.25">
      <c r="A439" s="126">
        <v>216</v>
      </c>
      <c r="B439" s="221" t="s">
        <v>460</v>
      </c>
      <c r="C439" s="230">
        <v>85</v>
      </c>
      <c r="D439" s="222">
        <v>249.4</v>
      </c>
      <c r="E439" s="162">
        <v>43023</v>
      </c>
      <c r="F439" s="126"/>
      <c r="G439" s="126"/>
      <c r="H439" s="223">
        <v>249.4</v>
      </c>
      <c r="I439" s="224" t="s">
        <v>568</v>
      </c>
      <c r="J439" s="225"/>
      <c r="K439" s="178"/>
      <c r="L439" s="179">
        <v>50.152999999999999</v>
      </c>
      <c r="M439" s="226">
        <v>20</v>
      </c>
      <c r="N439" s="227"/>
      <c r="O439" s="228"/>
      <c r="P439" s="228"/>
    </row>
    <row r="440" spans="1:16" s="229" customFormat="1" ht="67.5" customHeight="1" x14ac:dyDescent="0.25">
      <c r="A440" s="126">
        <v>217</v>
      </c>
      <c r="B440" s="221" t="s">
        <v>117</v>
      </c>
      <c r="C440" s="231" t="s">
        <v>459</v>
      </c>
      <c r="D440" s="222">
        <v>1000</v>
      </c>
      <c r="E440" s="162">
        <v>42658</v>
      </c>
      <c r="F440" s="126"/>
      <c r="G440" s="123">
        <v>1000</v>
      </c>
      <c r="H440" s="223"/>
      <c r="I440" s="224" t="s">
        <v>569</v>
      </c>
      <c r="J440" s="225"/>
      <c r="K440" s="178">
        <v>170.625</v>
      </c>
      <c r="L440" s="232"/>
      <c r="M440" s="226">
        <v>17</v>
      </c>
      <c r="N440" s="227"/>
      <c r="O440" s="228"/>
      <c r="P440" s="228"/>
    </row>
    <row r="441" spans="1:16" s="229" customFormat="1" ht="68.25" customHeight="1" x14ac:dyDescent="0.25">
      <c r="A441" s="126">
        <v>218</v>
      </c>
      <c r="B441" s="221" t="s">
        <v>118</v>
      </c>
      <c r="C441" s="231" t="s">
        <v>459</v>
      </c>
      <c r="D441" s="222">
        <v>444</v>
      </c>
      <c r="E441" s="162">
        <v>42979</v>
      </c>
      <c r="F441" s="126"/>
      <c r="G441" s="233">
        <v>246.78</v>
      </c>
      <c r="H441" s="223">
        <v>197.22</v>
      </c>
      <c r="I441" s="224" t="s">
        <v>567</v>
      </c>
      <c r="J441" s="225"/>
      <c r="K441" s="222"/>
      <c r="L441" s="222">
        <v>351.02</v>
      </c>
      <c r="M441" s="226">
        <f>(L441/(G441+H441))*100</f>
        <v>79.058558558558559</v>
      </c>
      <c r="N441" s="227" t="s">
        <v>360</v>
      </c>
      <c r="O441" s="228"/>
      <c r="P441" s="228"/>
    </row>
    <row r="442" spans="1:16" s="229" customFormat="1" ht="45.75" customHeight="1" x14ac:dyDescent="0.25">
      <c r="A442" s="126">
        <v>219</v>
      </c>
      <c r="B442" s="221" t="s">
        <v>361</v>
      </c>
      <c r="C442" s="234" t="s">
        <v>362</v>
      </c>
      <c r="D442" s="222">
        <v>25</v>
      </c>
      <c r="E442" s="162">
        <v>42979</v>
      </c>
      <c r="F442" s="126"/>
      <c r="G442" s="126">
        <v>20</v>
      </c>
      <c r="H442" s="223">
        <v>5</v>
      </c>
      <c r="I442" s="224" t="s">
        <v>570</v>
      </c>
      <c r="J442" s="225"/>
      <c r="K442" s="179"/>
      <c r="L442" s="178"/>
      <c r="M442" s="226"/>
      <c r="N442" s="227"/>
      <c r="O442" s="228"/>
      <c r="P442" s="228"/>
    </row>
    <row r="443" spans="1:16" s="229" customFormat="1" ht="49.15" customHeight="1" x14ac:dyDescent="0.25">
      <c r="A443" s="126">
        <v>220</v>
      </c>
      <c r="B443" s="221" t="s">
        <v>119</v>
      </c>
      <c r="C443" s="234" t="s">
        <v>363</v>
      </c>
      <c r="D443" s="222">
        <v>67.7</v>
      </c>
      <c r="E443" s="162">
        <v>43008</v>
      </c>
      <c r="F443" s="126"/>
      <c r="G443" s="126"/>
      <c r="H443" s="223">
        <v>67.7</v>
      </c>
      <c r="I443" s="224" t="s">
        <v>571</v>
      </c>
      <c r="J443" s="225"/>
      <c r="K443" s="179"/>
      <c r="L443" s="178">
        <v>23.6</v>
      </c>
      <c r="M443" s="226"/>
      <c r="N443" s="227"/>
      <c r="O443" s="228"/>
      <c r="P443" s="228"/>
    </row>
    <row r="444" spans="1:16" s="229" customFormat="1" ht="44.45" customHeight="1" x14ac:dyDescent="0.25">
      <c r="A444" s="126">
        <v>221</v>
      </c>
      <c r="B444" s="161" t="s">
        <v>120</v>
      </c>
      <c r="C444" s="234" t="s">
        <v>364</v>
      </c>
      <c r="D444" s="222">
        <v>104.914</v>
      </c>
      <c r="E444" s="162">
        <v>42870</v>
      </c>
      <c r="F444" s="126"/>
      <c r="G444" s="126"/>
      <c r="H444" s="223">
        <v>104.914</v>
      </c>
      <c r="I444" s="224" t="s">
        <v>572</v>
      </c>
      <c r="J444" s="225"/>
      <c r="K444" s="179"/>
      <c r="L444" s="178">
        <v>17.12</v>
      </c>
      <c r="M444" s="226">
        <f>(L444/(G444+H444))*100</f>
        <v>16.318127228015328</v>
      </c>
      <c r="N444" s="227"/>
      <c r="O444" s="228"/>
      <c r="P444" s="228"/>
    </row>
    <row r="445" spans="1:16" s="229" customFormat="1" ht="58.5" customHeight="1" x14ac:dyDescent="0.25">
      <c r="A445" s="126">
        <v>222</v>
      </c>
      <c r="B445" s="161" t="s">
        <v>461</v>
      </c>
      <c r="C445" s="234" t="s">
        <v>365</v>
      </c>
      <c r="D445" s="222">
        <v>495</v>
      </c>
      <c r="E445" s="162" t="s">
        <v>357</v>
      </c>
      <c r="F445" s="126"/>
      <c r="G445" s="126">
        <v>445</v>
      </c>
      <c r="H445" s="223">
        <v>50</v>
      </c>
      <c r="I445" s="224" t="s">
        <v>573</v>
      </c>
      <c r="J445" s="225"/>
      <c r="K445" s="179"/>
      <c r="L445" s="178"/>
      <c r="M445" s="226"/>
      <c r="N445" s="227"/>
      <c r="O445" s="228"/>
      <c r="P445" s="228"/>
    </row>
    <row r="446" spans="1:16" s="229" customFormat="1" ht="51" customHeight="1" x14ac:dyDescent="0.25">
      <c r="A446" s="126">
        <v>223</v>
      </c>
      <c r="B446" s="161" t="s">
        <v>121</v>
      </c>
      <c r="C446" s="234" t="s">
        <v>366</v>
      </c>
      <c r="D446" s="222">
        <v>67.988</v>
      </c>
      <c r="E446" s="162">
        <v>43099</v>
      </c>
      <c r="F446" s="126"/>
      <c r="G446" s="126"/>
      <c r="H446" s="223">
        <v>67.988</v>
      </c>
      <c r="I446" s="224" t="s">
        <v>572</v>
      </c>
      <c r="J446" s="225"/>
      <c r="K446" s="179"/>
      <c r="L446" s="178">
        <v>153.02000000000001</v>
      </c>
      <c r="M446" s="226">
        <f>(L446/(G446+H446))*100</f>
        <v>225.0691298464435</v>
      </c>
      <c r="N446" s="227"/>
      <c r="O446" s="228"/>
      <c r="P446" s="228"/>
    </row>
    <row r="447" spans="1:16" s="229" customFormat="1" ht="45" x14ac:dyDescent="0.25">
      <c r="A447" s="126">
        <v>224</v>
      </c>
      <c r="B447" s="235" t="s">
        <v>367</v>
      </c>
      <c r="C447" s="234" t="s">
        <v>73</v>
      </c>
      <c r="D447" s="222">
        <v>2500</v>
      </c>
      <c r="E447" s="162">
        <v>43099</v>
      </c>
      <c r="F447" s="126"/>
      <c r="G447" s="233">
        <v>2500</v>
      </c>
      <c r="H447" s="222"/>
      <c r="I447" s="224" t="s">
        <v>574</v>
      </c>
      <c r="J447" s="225"/>
      <c r="K447" s="179"/>
      <c r="L447" s="178"/>
      <c r="M447" s="226"/>
      <c r="N447" s="227"/>
      <c r="O447" s="228"/>
      <c r="P447" s="228"/>
    </row>
    <row r="448" spans="1:16" s="229" customFormat="1" ht="45" x14ac:dyDescent="0.25">
      <c r="A448" s="126">
        <v>225</v>
      </c>
      <c r="B448" s="161" t="s">
        <v>368</v>
      </c>
      <c r="C448" s="234" t="s">
        <v>369</v>
      </c>
      <c r="D448" s="222">
        <v>29.9</v>
      </c>
      <c r="E448" s="162">
        <v>42993</v>
      </c>
      <c r="F448" s="126"/>
      <c r="G448" s="233"/>
      <c r="H448" s="223">
        <v>29.9</v>
      </c>
      <c r="I448" s="224" t="s">
        <v>570</v>
      </c>
      <c r="J448" s="225"/>
      <c r="K448" s="179"/>
      <c r="L448" s="222">
        <v>3.27</v>
      </c>
      <c r="M448" s="226">
        <f>(L448/(G448+H448))*100</f>
        <v>10.936454849498329</v>
      </c>
      <c r="N448" s="227"/>
      <c r="O448" s="228"/>
      <c r="P448" s="228"/>
    </row>
    <row r="449" spans="1:16" s="229" customFormat="1" ht="58.5" customHeight="1" x14ac:dyDescent="0.25">
      <c r="A449" s="126">
        <v>226</v>
      </c>
      <c r="B449" s="169" t="s">
        <v>427</v>
      </c>
      <c r="C449" s="236" t="s">
        <v>370</v>
      </c>
      <c r="D449" s="237"/>
      <c r="E449" s="162" t="s">
        <v>226</v>
      </c>
      <c r="F449" s="126"/>
      <c r="G449" s="233">
        <v>400.64699999999999</v>
      </c>
      <c r="H449" s="223"/>
      <c r="I449" s="224" t="s">
        <v>575</v>
      </c>
      <c r="J449" s="225"/>
      <c r="K449" s="179"/>
      <c r="L449" s="178"/>
      <c r="M449" s="226"/>
      <c r="N449" s="227"/>
      <c r="O449" s="228"/>
      <c r="P449" s="228"/>
    </row>
    <row r="450" spans="1:16" s="229" customFormat="1" ht="33.75" customHeight="1" x14ac:dyDescent="0.25">
      <c r="A450" s="126">
        <v>227</v>
      </c>
      <c r="B450" s="161" t="s">
        <v>371</v>
      </c>
      <c r="C450" s="234" t="s">
        <v>342</v>
      </c>
      <c r="D450" s="222">
        <v>41.594999999999999</v>
      </c>
      <c r="E450" s="162" t="s">
        <v>226</v>
      </c>
      <c r="F450" s="126"/>
      <c r="G450" s="233"/>
      <c r="H450" s="223"/>
      <c r="I450" s="224" t="s">
        <v>576</v>
      </c>
      <c r="J450" s="225"/>
      <c r="K450" s="179"/>
      <c r="L450" s="178"/>
      <c r="M450" s="226"/>
      <c r="N450" s="227"/>
      <c r="O450" s="228"/>
      <c r="P450" s="228"/>
    </row>
    <row r="451" spans="1:16" s="229" customFormat="1" ht="33.75" customHeight="1" x14ac:dyDescent="0.25">
      <c r="A451" s="126">
        <v>228</v>
      </c>
      <c r="B451" s="161" t="s">
        <v>372</v>
      </c>
      <c r="C451" s="234" t="s">
        <v>373</v>
      </c>
      <c r="D451" s="222">
        <v>62.393000000000001</v>
      </c>
      <c r="E451" s="162" t="s">
        <v>226</v>
      </c>
      <c r="F451" s="126"/>
      <c r="G451" s="233"/>
      <c r="H451" s="223"/>
      <c r="I451" s="224" t="s">
        <v>577</v>
      </c>
      <c r="J451" s="225"/>
      <c r="K451" s="179"/>
      <c r="L451" s="178"/>
      <c r="M451" s="226"/>
      <c r="N451" s="227"/>
      <c r="O451" s="228"/>
      <c r="P451" s="228"/>
    </row>
    <row r="452" spans="1:16" s="229" customFormat="1" ht="34.5" customHeight="1" x14ac:dyDescent="0.25">
      <c r="A452" s="126">
        <v>229</v>
      </c>
      <c r="B452" s="161" t="s">
        <v>438</v>
      </c>
      <c r="C452" s="234" t="s">
        <v>374</v>
      </c>
      <c r="D452" s="222">
        <v>20.797999999999998</v>
      </c>
      <c r="E452" s="162" t="s">
        <v>226</v>
      </c>
      <c r="F452" s="126"/>
      <c r="G452" s="233"/>
      <c r="H452" s="223"/>
      <c r="I452" s="224" t="s">
        <v>578</v>
      </c>
      <c r="J452" s="225"/>
      <c r="K452" s="179"/>
      <c r="L452" s="178">
        <v>12.176</v>
      </c>
      <c r="M452" s="226">
        <v>100</v>
      </c>
      <c r="N452" s="227"/>
      <c r="O452" s="228"/>
      <c r="P452" s="228"/>
    </row>
    <row r="453" spans="1:16" s="229" customFormat="1" ht="33.75" customHeight="1" x14ac:dyDescent="0.25">
      <c r="A453" s="126">
        <v>230</v>
      </c>
      <c r="B453" s="161" t="s">
        <v>462</v>
      </c>
      <c r="C453" s="234" t="s">
        <v>342</v>
      </c>
      <c r="D453" s="222">
        <v>41.594999999999999</v>
      </c>
      <c r="E453" s="162" t="s">
        <v>226</v>
      </c>
      <c r="F453" s="126"/>
      <c r="G453" s="233"/>
      <c r="H453" s="223"/>
      <c r="I453" s="224" t="s">
        <v>578</v>
      </c>
      <c r="J453" s="225"/>
      <c r="K453" s="179"/>
      <c r="L453" s="178"/>
      <c r="M453" s="226"/>
      <c r="N453" s="227"/>
      <c r="O453" s="228"/>
      <c r="P453" s="228"/>
    </row>
    <row r="454" spans="1:16" s="229" customFormat="1" ht="37.5" customHeight="1" x14ac:dyDescent="0.25">
      <c r="A454" s="126">
        <v>231</v>
      </c>
      <c r="B454" s="161" t="s">
        <v>428</v>
      </c>
      <c r="C454" s="234" t="s">
        <v>342</v>
      </c>
      <c r="D454" s="222">
        <v>41.594999999999999</v>
      </c>
      <c r="E454" s="162" t="s">
        <v>226</v>
      </c>
      <c r="F454" s="126"/>
      <c r="G454" s="233"/>
      <c r="H454" s="223"/>
      <c r="I454" s="224" t="s">
        <v>578</v>
      </c>
      <c r="J454" s="225"/>
      <c r="K454" s="179"/>
      <c r="L454" s="178"/>
      <c r="M454" s="226"/>
      <c r="N454" s="227"/>
      <c r="O454" s="228"/>
      <c r="P454" s="228"/>
    </row>
    <row r="455" spans="1:16" s="229" customFormat="1" ht="32.25" customHeight="1" x14ac:dyDescent="0.25">
      <c r="A455" s="126">
        <v>232</v>
      </c>
      <c r="B455" s="161" t="s">
        <v>375</v>
      </c>
      <c r="C455" s="234" t="s">
        <v>342</v>
      </c>
      <c r="D455" s="222">
        <v>69.813000000000002</v>
      </c>
      <c r="E455" s="162" t="s">
        <v>226</v>
      </c>
      <c r="F455" s="126"/>
      <c r="G455" s="233"/>
      <c r="H455" s="223"/>
      <c r="I455" s="224" t="s">
        <v>576</v>
      </c>
      <c r="J455" s="225"/>
      <c r="K455" s="179"/>
      <c r="L455" s="178"/>
      <c r="M455" s="226"/>
      <c r="N455" s="227"/>
      <c r="O455" s="228"/>
      <c r="P455" s="228"/>
    </row>
    <row r="456" spans="1:16" s="229" customFormat="1" ht="31.5" customHeight="1" x14ac:dyDescent="0.25">
      <c r="A456" s="126">
        <v>233</v>
      </c>
      <c r="B456" s="161" t="s">
        <v>376</v>
      </c>
      <c r="C456" s="234" t="s">
        <v>374</v>
      </c>
      <c r="D456" s="222">
        <v>13.334</v>
      </c>
      <c r="E456" s="162" t="s">
        <v>226</v>
      </c>
      <c r="F456" s="126"/>
      <c r="G456" s="233"/>
      <c r="H456" s="223"/>
      <c r="I456" s="224" t="s">
        <v>577</v>
      </c>
      <c r="J456" s="225"/>
      <c r="K456" s="179"/>
      <c r="L456" s="178"/>
      <c r="M456" s="226"/>
      <c r="N456" s="227"/>
      <c r="O456" s="228"/>
      <c r="P456" s="228"/>
    </row>
    <row r="457" spans="1:16" s="229" customFormat="1" ht="32.25" customHeight="1" x14ac:dyDescent="0.25">
      <c r="A457" s="126">
        <v>234</v>
      </c>
      <c r="B457" s="161" t="s">
        <v>463</v>
      </c>
      <c r="C457" s="234" t="s">
        <v>342</v>
      </c>
      <c r="D457" s="222">
        <v>36.508000000000003</v>
      </c>
      <c r="E457" s="162" t="s">
        <v>226</v>
      </c>
      <c r="F457" s="126"/>
      <c r="G457" s="238"/>
      <c r="H457" s="223"/>
      <c r="I457" s="224" t="s">
        <v>576</v>
      </c>
      <c r="J457" s="225"/>
      <c r="K457" s="179"/>
      <c r="L457" s="178"/>
      <c r="M457" s="226"/>
      <c r="N457" s="227"/>
      <c r="O457" s="228"/>
      <c r="P457" s="228"/>
    </row>
    <row r="458" spans="1:16" s="229" customFormat="1" ht="33" customHeight="1" x14ac:dyDescent="0.25">
      <c r="A458" s="126">
        <v>235</v>
      </c>
      <c r="B458" s="161" t="s">
        <v>377</v>
      </c>
      <c r="C458" s="234" t="s">
        <v>374</v>
      </c>
      <c r="D458" s="222">
        <v>18.254000000000001</v>
      </c>
      <c r="E458" s="162" t="s">
        <v>226</v>
      </c>
      <c r="F458" s="126"/>
      <c r="G458" s="233"/>
      <c r="H458" s="223"/>
      <c r="I458" s="224" t="s">
        <v>576</v>
      </c>
      <c r="J458" s="225"/>
      <c r="K458" s="179"/>
      <c r="L458" s="178"/>
      <c r="M458" s="226"/>
      <c r="N458" s="227"/>
      <c r="O458" s="228"/>
      <c r="P458" s="228"/>
    </row>
    <row r="459" spans="1:16" s="229" customFormat="1" ht="32.25" customHeight="1" x14ac:dyDescent="0.25">
      <c r="A459" s="126">
        <v>236</v>
      </c>
      <c r="B459" s="161" t="s">
        <v>378</v>
      </c>
      <c r="C459" s="234" t="s">
        <v>374</v>
      </c>
      <c r="D459" s="222">
        <v>18.254000000000001</v>
      </c>
      <c r="E459" s="162" t="s">
        <v>226</v>
      </c>
      <c r="F459" s="126"/>
      <c r="G459" s="233"/>
      <c r="H459" s="223"/>
      <c r="I459" s="224" t="s">
        <v>576</v>
      </c>
      <c r="J459" s="225"/>
      <c r="K459" s="179"/>
      <c r="L459" s="178"/>
      <c r="M459" s="226"/>
      <c r="N459" s="227"/>
      <c r="O459" s="228"/>
      <c r="P459" s="228"/>
    </row>
    <row r="460" spans="1:16" s="229" customFormat="1" ht="35.25" customHeight="1" x14ac:dyDescent="0.25">
      <c r="A460" s="126">
        <v>237</v>
      </c>
      <c r="B460" s="161" t="s">
        <v>464</v>
      </c>
      <c r="C460" s="234" t="s">
        <v>342</v>
      </c>
      <c r="D460" s="222">
        <v>36.508000000000003</v>
      </c>
      <c r="E460" s="162" t="s">
        <v>226</v>
      </c>
      <c r="F460" s="126"/>
      <c r="G460" s="233"/>
      <c r="H460" s="223"/>
      <c r="I460" s="224" t="s">
        <v>578</v>
      </c>
      <c r="J460" s="225"/>
      <c r="K460" s="179"/>
      <c r="L460" s="178"/>
      <c r="M460" s="226"/>
      <c r="N460" s="227"/>
      <c r="O460" s="228"/>
      <c r="P460" s="228"/>
    </row>
    <row r="461" spans="1:16" s="229" customFormat="1" ht="102" customHeight="1" x14ac:dyDescent="0.25">
      <c r="A461" s="126">
        <v>238</v>
      </c>
      <c r="B461" s="239" t="s">
        <v>439</v>
      </c>
      <c r="C461" s="234" t="s">
        <v>379</v>
      </c>
      <c r="D461" s="222">
        <v>864.91200000000003</v>
      </c>
      <c r="E461" s="162" t="s">
        <v>380</v>
      </c>
      <c r="F461" s="126"/>
      <c r="G461" s="222">
        <v>864.91200000000003</v>
      </c>
      <c r="H461" s="223"/>
      <c r="I461" s="224" t="s">
        <v>579</v>
      </c>
      <c r="J461" s="225"/>
      <c r="K461" s="179"/>
      <c r="L461" s="178"/>
      <c r="M461" s="226"/>
      <c r="N461" s="227" t="s">
        <v>381</v>
      </c>
      <c r="O461" s="228"/>
      <c r="P461" s="228"/>
    </row>
    <row r="462" spans="1:16" s="229" customFormat="1" ht="61.5" customHeight="1" x14ac:dyDescent="0.25">
      <c r="A462" s="126">
        <v>239</v>
      </c>
      <c r="B462" s="221" t="s">
        <v>382</v>
      </c>
      <c r="C462" s="234" t="s">
        <v>383</v>
      </c>
      <c r="D462" s="222">
        <v>980</v>
      </c>
      <c r="E462" s="162" t="s">
        <v>384</v>
      </c>
      <c r="F462" s="126"/>
      <c r="G462" s="222">
        <v>980</v>
      </c>
      <c r="H462" s="223"/>
      <c r="I462" s="240" t="s">
        <v>569</v>
      </c>
      <c r="J462" s="225"/>
      <c r="K462" s="179"/>
      <c r="L462" s="178"/>
      <c r="M462" s="226"/>
      <c r="N462" s="227" t="s">
        <v>385</v>
      </c>
      <c r="O462" s="228"/>
      <c r="P462" s="228"/>
    </row>
    <row r="463" spans="1:16" s="229" customFormat="1" ht="66" customHeight="1" x14ac:dyDescent="0.25">
      <c r="A463" s="126">
        <v>240</v>
      </c>
      <c r="B463" s="125" t="s">
        <v>386</v>
      </c>
      <c r="C463" s="241"/>
      <c r="D463" s="242">
        <v>1000</v>
      </c>
      <c r="E463" s="243"/>
      <c r="F463" s="126"/>
      <c r="G463" s="242">
        <v>1000</v>
      </c>
      <c r="H463" s="244"/>
      <c r="I463" s="221" t="s">
        <v>580</v>
      </c>
      <c r="J463" s="225"/>
      <c r="K463" s="178">
        <v>349.04500000000002</v>
      </c>
      <c r="L463" s="178">
        <v>70.760000000000005</v>
      </c>
      <c r="M463" s="226">
        <f>SUM(J463:L463)/(H463+G463)*100</f>
        <v>41.980499999999999</v>
      </c>
      <c r="N463" s="227"/>
      <c r="O463" s="228"/>
      <c r="P463" s="228"/>
    </row>
    <row r="464" spans="1:16" s="229" customFormat="1" ht="60" customHeight="1" x14ac:dyDescent="0.25">
      <c r="A464" s="126">
        <v>241</v>
      </c>
      <c r="B464" s="125" t="s">
        <v>387</v>
      </c>
      <c r="C464" s="241"/>
      <c r="D464" s="242">
        <v>3000</v>
      </c>
      <c r="E464" s="243"/>
      <c r="F464" s="126"/>
      <c r="G464" s="242">
        <v>3000</v>
      </c>
      <c r="H464" s="244"/>
      <c r="I464" s="221" t="s">
        <v>580</v>
      </c>
      <c r="J464" s="225"/>
      <c r="K464" s="179"/>
      <c r="L464" s="178"/>
      <c r="M464" s="226"/>
      <c r="N464" s="227"/>
      <c r="O464" s="228"/>
      <c r="P464" s="228"/>
    </row>
    <row r="465" spans="1:16" s="229" customFormat="1" ht="26.25" customHeight="1" x14ac:dyDescent="0.25">
      <c r="A465" s="126"/>
      <c r="B465" s="245" t="s">
        <v>619</v>
      </c>
      <c r="C465" s="241"/>
      <c r="D465" s="242"/>
      <c r="E465" s="243"/>
      <c r="F465" s="126"/>
      <c r="G465" s="242"/>
      <c r="H465" s="244"/>
      <c r="I465" s="246"/>
      <c r="J465" s="225"/>
      <c r="K465" s="179"/>
      <c r="L465" s="178"/>
      <c r="M465" s="226"/>
      <c r="N465" s="227"/>
      <c r="O465" s="228"/>
      <c r="P465" s="228"/>
    </row>
    <row r="466" spans="1:16" s="229" customFormat="1" ht="45" x14ac:dyDescent="0.25">
      <c r="A466" s="126">
        <v>242</v>
      </c>
      <c r="B466" s="221" t="s">
        <v>122</v>
      </c>
      <c r="C466" s="161" t="s">
        <v>388</v>
      </c>
      <c r="D466" s="222">
        <v>105</v>
      </c>
      <c r="E466" s="162">
        <v>43009</v>
      </c>
      <c r="F466" s="126"/>
      <c r="G466" s="170"/>
      <c r="H466" s="223">
        <v>105</v>
      </c>
      <c r="I466" s="224" t="s">
        <v>581</v>
      </c>
      <c r="J466" s="225"/>
      <c r="K466" s="179"/>
      <c r="L466" s="222">
        <v>34.304000000000002</v>
      </c>
      <c r="M466" s="226">
        <f>SUM(J466:L466)/H466*100</f>
        <v>32.670476190476194</v>
      </c>
      <c r="N466" s="247"/>
      <c r="O466" s="248"/>
      <c r="P466" s="228"/>
    </row>
    <row r="467" spans="1:16" s="229" customFormat="1" ht="45" x14ac:dyDescent="0.25">
      <c r="A467" s="126">
        <v>243</v>
      </c>
      <c r="B467" s="221" t="s">
        <v>123</v>
      </c>
      <c r="C467" s="126" t="s">
        <v>389</v>
      </c>
      <c r="D467" s="222">
        <v>209</v>
      </c>
      <c r="E467" s="162">
        <v>43008</v>
      </c>
      <c r="F467" s="126"/>
      <c r="G467" s="126">
        <v>209</v>
      </c>
      <c r="H467" s="223"/>
      <c r="I467" s="224" t="s">
        <v>581</v>
      </c>
      <c r="J467" s="225"/>
      <c r="K467" s="179"/>
      <c r="L467" s="178"/>
      <c r="M467" s="226"/>
      <c r="N467" s="227"/>
      <c r="O467" s="248"/>
      <c r="P467" s="228"/>
    </row>
    <row r="468" spans="1:16" s="229" customFormat="1" ht="45" x14ac:dyDescent="0.25">
      <c r="A468" s="126">
        <v>244</v>
      </c>
      <c r="B468" s="239" t="s">
        <v>423</v>
      </c>
      <c r="C468" s="230" t="s">
        <v>390</v>
      </c>
      <c r="D468" s="222">
        <v>561.15099999999995</v>
      </c>
      <c r="E468" s="162" t="s">
        <v>391</v>
      </c>
      <c r="F468" s="126"/>
      <c r="G468" s="126">
        <v>561.15099999999995</v>
      </c>
      <c r="H468" s="223"/>
      <c r="I468" s="224" t="s">
        <v>581</v>
      </c>
      <c r="J468" s="225"/>
      <c r="K468" s="179"/>
      <c r="L468" s="178"/>
      <c r="M468" s="226"/>
      <c r="N468" s="227"/>
      <c r="O468" s="228"/>
      <c r="P468" s="228"/>
    </row>
    <row r="469" spans="1:16" s="229" customFormat="1" ht="45" x14ac:dyDescent="0.25">
      <c r="A469" s="126">
        <v>245</v>
      </c>
      <c r="B469" s="239" t="s">
        <v>424</v>
      </c>
      <c r="C469" s="230" t="s">
        <v>392</v>
      </c>
      <c r="D469" s="222">
        <v>942.06</v>
      </c>
      <c r="E469" s="162" t="s">
        <v>391</v>
      </c>
      <c r="F469" s="126"/>
      <c r="G469" s="126">
        <v>942.06</v>
      </c>
      <c r="H469" s="223"/>
      <c r="I469" s="224" t="s">
        <v>581</v>
      </c>
      <c r="J469" s="225"/>
      <c r="K469" s="179"/>
      <c r="L469" s="178"/>
      <c r="M469" s="226"/>
      <c r="N469" s="227"/>
      <c r="O469" s="228"/>
      <c r="P469" s="228"/>
    </row>
    <row r="470" spans="1:16" s="229" customFormat="1" ht="51" customHeight="1" x14ac:dyDescent="0.25">
      <c r="A470" s="126">
        <v>246</v>
      </c>
      <c r="B470" s="239" t="s">
        <v>465</v>
      </c>
      <c r="C470" s="230" t="s">
        <v>393</v>
      </c>
      <c r="D470" s="222">
        <v>128.23500000000001</v>
      </c>
      <c r="E470" s="162" t="s">
        <v>394</v>
      </c>
      <c r="F470" s="126"/>
      <c r="G470" s="126">
        <v>128.23500000000001</v>
      </c>
      <c r="H470" s="223"/>
      <c r="I470" s="224" t="s">
        <v>581</v>
      </c>
      <c r="J470" s="225"/>
      <c r="K470" s="178">
        <v>47.286000000000001</v>
      </c>
      <c r="L470" s="178">
        <v>0.33</v>
      </c>
      <c r="M470" s="226">
        <f>SUM(J470:L470)/(H470+G470)*100</f>
        <v>37.131828284009821</v>
      </c>
      <c r="N470" s="227"/>
      <c r="O470" s="228"/>
      <c r="P470" s="228"/>
    </row>
    <row r="471" spans="1:16" s="229" customFormat="1" ht="45" x14ac:dyDescent="0.25">
      <c r="A471" s="126">
        <v>247</v>
      </c>
      <c r="B471" s="239" t="s">
        <v>425</v>
      </c>
      <c r="C471" s="230" t="s">
        <v>395</v>
      </c>
      <c r="D471" s="222">
        <v>317.53199999999998</v>
      </c>
      <c r="E471" s="162" t="s">
        <v>394</v>
      </c>
      <c r="F471" s="126"/>
      <c r="G471" s="126">
        <v>317.53199999999998</v>
      </c>
      <c r="H471" s="223"/>
      <c r="I471" s="224" t="s">
        <v>581</v>
      </c>
      <c r="J471" s="225"/>
      <c r="K471" s="179"/>
      <c r="L471" s="178"/>
      <c r="M471" s="226"/>
      <c r="N471" s="227"/>
      <c r="O471" s="228"/>
      <c r="P471" s="228"/>
    </row>
    <row r="472" spans="1:16" s="229" customFormat="1" ht="45" x14ac:dyDescent="0.25">
      <c r="A472" s="126">
        <v>248</v>
      </c>
      <c r="B472" s="221" t="s">
        <v>146</v>
      </c>
      <c r="C472" s="221" t="s">
        <v>396</v>
      </c>
      <c r="D472" s="222">
        <v>5</v>
      </c>
      <c r="E472" s="162">
        <v>42979</v>
      </c>
      <c r="F472" s="126"/>
      <c r="G472" s="233"/>
      <c r="H472" s="223">
        <v>5</v>
      </c>
      <c r="I472" s="224" t="s">
        <v>581</v>
      </c>
      <c r="J472" s="225"/>
      <c r="K472" s="249"/>
      <c r="L472" s="232">
        <v>7.3070000000000004</v>
      </c>
      <c r="M472" s="226">
        <f>SUM(J472:L472)/H472*100</f>
        <v>146.14000000000001</v>
      </c>
      <c r="N472" s="227"/>
      <c r="O472" s="228"/>
      <c r="P472" s="228"/>
    </row>
    <row r="473" spans="1:16" s="229" customFormat="1" ht="21.75" customHeight="1" x14ac:dyDescent="0.25">
      <c r="A473" s="126"/>
      <c r="B473" s="250" t="s">
        <v>620</v>
      </c>
      <c r="C473" s="125"/>
      <c r="D473" s="222"/>
      <c r="E473" s="162"/>
      <c r="F473" s="126"/>
      <c r="G473" s="251"/>
      <c r="H473" s="223"/>
      <c r="I473" s="224"/>
      <c r="J473" s="225"/>
      <c r="K473" s="249"/>
      <c r="L473" s="232"/>
      <c r="M473" s="226"/>
      <c r="N473" s="227"/>
      <c r="O473" s="228"/>
      <c r="P473" s="228"/>
    </row>
    <row r="474" spans="1:16" s="229" customFormat="1" ht="30" x14ac:dyDescent="0.25">
      <c r="A474" s="126">
        <v>249</v>
      </c>
      <c r="B474" s="221" t="s">
        <v>122</v>
      </c>
      <c r="C474" s="252" t="s">
        <v>397</v>
      </c>
      <c r="D474" s="222">
        <v>215</v>
      </c>
      <c r="E474" s="162">
        <v>43009</v>
      </c>
      <c r="F474" s="126"/>
      <c r="G474" s="253"/>
      <c r="H474" s="223">
        <v>215</v>
      </c>
      <c r="I474" s="224" t="s">
        <v>582</v>
      </c>
      <c r="J474" s="225"/>
      <c r="K474" s="249"/>
      <c r="L474" s="232">
        <v>54.423999999999999</v>
      </c>
      <c r="M474" s="226">
        <f>SUM(J474:L474)/H474*100</f>
        <v>25.313488372093023</v>
      </c>
      <c r="N474" s="247"/>
      <c r="O474" s="248"/>
      <c r="P474" s="228"/>
    </row>
    <row r="475" spans="1:16" s="229" customFormat="1" ht="30" x14ac:dyDescent="0.25">
      <c r="A475" s="126">
        <v>250</v>
      </c>
      <c r="B475" s="221" t="s">
        <v>123</v>
      </c>
      <c r="C475" s="252" t="s">
        <v>398</v>
      </c>
      <c r="D475" s="222">
        <v>429</v>
      </c>
      <c r="E475" s="162">
        <v>43008</v>
      </c>
      <c r="F475" s="126"/>
      <c r="G475" s="251">
        <v>429</v>
      </c>
      <c r="H475" s="223"/>
      <c r="I475" s="224" t="s">
        <v>582</v>
      </c>
      <c r="J475" s="225"/>
      <c r="K475" s="249"/>
      <c r="L475" s="249"/>
      <c r="M475" s="226"/>
      <c r="N475" s="247"/>
      <c r="O475" s="248"/>
      <c r="P475" s="228"/>
    </row>
    <row r="476" spans="1:16" s="229" customFormat="1" ht="33.75" customHeight="1" x14ac:dyDescent="0.25">
      <c r="A476" s="126">
        <v>251</v>
      </c>
      <c r="B476" s="221" t="s">
        <v>146</v>
      </c>
      <c r="C476" s="221" t="s">
        <v>396</v>
      </c>
      <c r="D476" s="222">
        <v>20</v>
      </c>
      <c r="E476" s="162">
        <v>42979</v>
      </c>
      <c r="F476" s="126"/>
      <c r="G476" s="233"/>
      <c r="H476" s="223">
        <v>20</v>
      </c>
      <c r="I476" s="224" t="s">
        <v>582</v>
      </c>
      <c r="J476" s="225"/>
      <c r="K476" s="249"/>
      <c r="L476" s="159"/>
      <c r="M476" s="226"/>
      <c r="N476" s="227"/>
      <c r="O476" s="228"/>
      <c r="P476" s="228"/>
    </row>
    <row r="477" spans="1:16" s="229" customFormat="1" ht="50.25" customHeight="1" x14ac:dyDescent="0.25">
      <c r="A477" s="126">
        <v>252</v>
      </c>
      <c r="B477" s="235" t="s">
        <v>399</v>
      </c>
      <c r="C477" s="230" t="s">
        <v>400</v>
      </c>
      <c r="D477" s="222">
        <v>3950</v>
      </c>
      <c r="E477" s="162" t="s">
        <v>401</v>
      </c>
      <c r="F477" s="126"/>
      <c r="G477" s="233">
        <v>3950</v>
      </c>
      <c r="H477" s="222"/>
      <c r="I477" s="126" t="s">
        <v>583</v>
      </c>
      <c r="J477" s="225"/>
      <c r="K477" s="249"/>
      <c r="L477" s="159"/>
      <c r="M477" s="226"/>
      <c r="N477" s="227"/>
      <c r="O477" s="228"/>
      <c r="P477" s="228"/>
    </row>
    <row r="478" spans="1:16" s="229" customFormat="1" ht="48.75" customHeight="1" x14ac:dyDescent="0.25">
      <c r="A478" s="126">
        <v>253</v>
      </c>
      <c r="B478" s="235" t="s">
        <v>402</v>
      </c>
      <c r="C478" s="230" t="s">
        <v>400</v>
      </c>
      <c r="D478" s="222">
        <v>652.80399999999997</v>
      </c>
      <c r="E478" s="162" t="s">
        <v>403</v>
      </c>
      <c r="F478" s="126"/>
      <c r="G478" s="233">
        <v>652.80399999999997</v>
      </c>
      <c r="H478" s="222"/>
      <c r="I478" s="126" t="s">
        <v>583</v>
      </c>
      <c r="J478" s="225"/>
      <c r="K478" s="159"/>
      <c r="L478" s="159"/>
      <c r="M478" s="226"/>
      <c r="N478" s="227"/>
      <c r="O478" s="228"/>
      <c r="P478" s="228"/>
    </row>
    <row r="479" spans="1:16" s="229" customFormat="1" ht="32.25" customHeight="1" x14ac:dyDescent="0.25">
      <c r="A479" s="126">
        <v>254</v>
      </c>
      <c r="B479" s="235" t="s">
        <v>420</v>
      </c>
      <c r="C479" s="230" t="s">
        <v>404</v>
      </c>
      <c r="D479" s="222">
        <v>1632.7619999999999</v>
      </c>
      <c r="E479" s="162" t="s">
        <v>403</v>
      </c>
      <c r="F479" s="126"/>
      <c r="G479" s="233">
        <v>1632.7619999999999</v>
      </c>
      <c r="H479" s="222"/>
      <c r="I479" s="224" t="s">
        <v>584</v>
      </c>
      <c r="J479" s="225"/>
      <c r="K479" s="249"/>
      <c r="L479" s="159"/>
      <c r="M479" s="226"/>
      <c r="N479" s="227"/>
      <c r="O479" s="228"/>
      <c r="P479" s="228"/>
    </row>
    <row r="480" spans="1:16" s="229" customFormat="1" ht="33" customHeight="1" x14ac:dyDescent="0.25">
      <c r="A480" s="126">
        <v>255</v>
      </c>
      <c r="B480" s="235" t="s">
        <v>429</v>
      </c>
      <c r="C480" s="230" t="s">
        <v>405</v>
      </c>
      <c r="D480" s="222">
        <v>4471.8649999999998</v>
      </c>
      <c r="E480" s="162" t="s">
        <v>403</v>
      </c>
      <c r="F480" s="126"/>
      <c r="G480" s="233">
        <v>4471.8649999999998</v>
      </c>
      <c r="H480" s="222"/>
      <c r="I480" s="224" t="s">
        <v>584</v>
      </c>
      <c r="J480" s="225"/>
      <c r="K480" s="159"/>
      <c r="L480" s="159"/>
      <c r="M480" s="226"/>
      <c r="N480" s="227"/>
      <c r="O480" s="228"/>
      <c r="P480" s="228"/>
    </row>
    <row r="481" spans="1:16" s="229" customFormat="1" ht="33" customHeight="1" x14ac:dyDescent="0.25">
      <c r="A481" s="126">
        <v>256</v>
      </c>
      <c r="B481" s="235" t="s">
        <v>430</v>
      </c>
      <c r="C481" s="230" t="s">
        <v>406</v>
      </c>
      <c r="D481" s="222">
        <v>418.15899999999999</v>
      </c>
      <c r="E481" s="162" t="s">
        <v>403</v>
      </c>
      <c r="F481" s="126"/>
      <c r="G481" s="233">
        <v>418.15899999999999</v>
      </c>
      <c r="H481" s="222"/>
      <c r="I481" s="224" t="s">
        <v>584</v>
      </c>
      <c r="J481" s="225"/>
      <c r="K481" s="159"/>
      <c r="L481" s="159"/>
      <c r="M481" s="226"/>
      <c r="N481" s="227"/>
      <c r="O481" s="228"/>
      <c r="P481" s="228"/>
    </row>
    <row r="482" spans="1:16" s="229" customFormat="1" ht="31.5" customHeight="1" x14ac:dyDescent="0.25">
      <c r="A482" s="126">
        <v>257</v>
      </c>
      <c r="B482" s="235" t="s">
        <v>431</v>
      </c>
      <c r="C482" s="230" t="s">
        <v>407</v>
      </c>
      <c r="D482" s="222">
        <v>1506.6</v>
      </c>
      <c r="E482" s="162" t="s">
        <v>408</v>
      </c>
      <c r="F482" s="126"/>
      <c r="G482" s="233">
        <v>1506.6</v>
      </c>
      <c r="H482" s="222"/>
      <c r="I482" s="224" t="s">
        <v>584</v>
      </c>
      <c r="J482" s="225"/>
      <c r="K482" s="232">
        <v>1300.056</v>
      </c>
      <c r="L482" s="232">
        <v>7.6920000000000002</v>
      </c>
      <c r="M482" s="226">
        <f>SUM(J482:L482)/G482*100</f>
        <v>86.801274392672241</v>
      </c>
      <c r="N482" s="227"/>
      <c r="O482" s="228"/>
      <c r="P482" s="228"/>
    </row>
    <row r="483" spans="1:16" s="229" customFormat="1" ht="33" customHeight="1" x14ac:dyDescent="0.25">
      <c r="A483" s="126">
        <v>258</v>
      </c>
      <c r="B483" s="235" t="s">
        <v>409</v>
      </c>
      <c r="C483" s="230" t="s">
        <v>410</v>
      </c>
      <c r="D483" s="222">
        <v>2091.96</v>
      </c>
      <c r="E483" s="162" t="s">
        <v>403</v>
      </c>
      <c r="F483" s="126"/>
      <c r="G483" s="233">
        <v>2091.96</v>
      </c>
      <c r="H483" s="222"/>
      <c r="I483" s="224" t="s">
        <v>584</v>
      </c>
      <c r="J483" s="225"/>
      <c r="K483" s="159"/>
      <c r="L483" s="159"/>
      <c r="M483" s="226"/>
      <c r="N483" s="227"/>
      <c r="O483" s="228"/>
      <c r="P483" s="228"/>
    </row>
    <row r="484" spans="1:16" s="229" customFormat="1" ht="39.75" customHeight="1" x14ac:dyDescent="0.25">
      <c r="A484" s="126">
        <v>259</v>
      </c>
      <c r="B484" s="235" t="s">
        <v>411</v>
      </c>
      <c r="C484" s="230" t="s">
        <v>412</v>
      </c>
      <c r="D484" s="222">
        <v>2760.299</v>
      </c>
      <c r="E484" s="162" t="s">
        <v>403</v>
      </c>
      <c r="F484" s="126"/>
      <c r="G484" s="233">
        <v>2760.299</v>
      </c>
      <c r="H484" s="222"/>
      <c r="I484" s="224" t="s">
        <v>584</v>
      </c>
      <c r="J484" s="225"/>
      <c r="K484" s="159"/>
      <c r="L484" s="159"/>
      <c r="M484" s="226"/>
      <c r="N484" s="227"/>
      <c r="O484" s="228"/>
      <c r="P484" s="228"/>
    </row>
    <row r="485" spans="1:16" s="229" customFormat="1" ht="44.25" customHeight="1" x14ac:dyDescent="0.25">
      <c r="A485" s="126">
        <v>260</v>
      </c>
      <c r="B485" s="235" t="s">
        <v>440</v>
      </c>
      <c r="C485" s="230">
        <v>200</v>
      </c>
      <c r="D485" s="222">
        <v>1365.367</v>
      </c>
      <c r="E485" s="162" t="s">
        <v>403</v>
      </c>
      <c r="F485" s="126"/>
      <c r="G485" s="233">
        <v>1365.367</v>
      </c>
      <c r="H485" s="222"/>
      <c r="I485" s="224" t="s">
        <v>584</v>
      </c>
      <c r="J485" s="225"/>
      <c r="K485" s="159"/>
      <c r="L485" s="159"/>
      <c r="M485" s="226"/>
      <c r="N485" s="227"/>
      <c r="O485" s="228"/>
      <c r="P485" s="228"/>
    </row>
    <row r="486" spans="1:16" s="229" customFormat="1" ht="30" customHeight="1" x14ac:dyDescent="0.25">
      <c r="A486" s="126">
        <v>261</v>
      </c>
      <c r="B486" s="235" t="s">
        <v>441</v>
      </c>
      <c r="C486" s="230">
        <v>120</v>
      </c>
      <c r="D486" s="222">
        <v>463.97899999999998</v>
      </c>
      <c r="E486" s="162" t="s">
        <v>403</v>
      </c>
      <c r="F486" s="170"/>
      <c r="G486" s="233">
        <v>463.97899999999998</v>
      </c>
      <c r="H486" s="222"/>
      <c r="I486" s="224" t="s">
        <v>584</v>
      </c>
      <c r="J486" s="225"/>
      <c r="K486" s="159"/>
      <c r="L486" s="159"/>
      <c r="M486" s="254"/>
      <c r="N486" s="227"/>
      <c r="O486" s="228"/>
      <c r="P486" s="228"/>
    </row>
    <row r="487" spans="1:16" s="229" customFormat="1" ht="38.25" customHeight="1" x14ac:dyDescent="0.25">
      <c r="A487" s="126">
        <v>262</v>
      </c>
      <c r="B487" s="235" t="s">
        <v>432</v>
      </c>
      <c r="C487" s="230">
        <v>300</v>
      </c>
      <c r="D487" s="222">
        <v>1022.408</v>
      </c>
      <c r="E487" s="162" t="s">
        <v>403</v>
      </c>
      <c r="F487" s="170"/>
      <c r="G487" s="233">
        <v>1022.408</v>
      </c>
      <c r="H487" s="222"/>
      <c r="I487" s="224" t="s">
        <v>584</v>
      </c>
      <c r="J487" s="225"/>
      <c r="K487" s="159"/>
      <c r="L487" s="159"/>
      <c r="M487" s="226"/>
      <c r="N487" s="227"/>
      <c r="O487" s="228"/>
      <c r="P487" s="228"/>
    </row>
    <row r="488" spans="1:16" s="229" customFormat="1" ht="33" customHeight="1" x14ac:dyDescent="0.25">
      <c r="A488" s="126">
        <v>263</v>
      </c>
      <c r="B488" s="235" t="s">
        <v>466</v>
      </c>
      <c r="C488" s="230">
        <v>90</v>
      </c>
      <c r="D488" s="222">
        <v>203.01400000000001</v>
      </c>
      <c r="E488" s="162" t="s">
        <v>403</v>
      </c>
      <c r="F488" s="126"/>
      <c r="G488" s="233">
        <v>203.01400000000001</v>
      </c>
      <c r="H488" s="222"/>
      <c r="I488" s="224" t="s">
        <v>584</v>
      </c>
      <c r="J488" s="225"/>
      <c r="K488" s="255">
        <v>72.224999999999994</v>
      </c>
      <c r="L488" s="232">
        <v>4.359</v>
      </c>
      <c r="M488" s="226">
        <f>SUM(J488:L488)/G488*100</f>
        <v>37.723506753228833</v>
      </c>
      <c r="N488" s="227"/>
      <c r="O488" s="228"/>
      <c r="P488" s="228"/>
    </row>
    <row r="489" spans="1:16" s="229" customFormat="1" ht="46.5" customHeight="1" x14ac:dyDescent="0.25">
      <c r="A489" s="126">
        <v>264</v>
      </c>
      <c r="B489" s="235" t="s">
        <v>442</v>
      </c>
      <c r="C489" s="230">
        <v>100</v>
      </c>
      <c r="D489" s="222">
        <v>240.857</v>
      </c>
      <c r="E489" s="162" t="s">
        <v>403</v>
      </c>
      <c r="F489" s="126"/>
      <c r="G489" s="233">
        <v>240.857</v>
      </c>
      <c r="H489" s="222"/>
      <c r="I489" s="224" t="s">
        <v>584</v>
      </c>
      <c r="J489" s="225"/>
      <c r="K489" s="249">
        <v>94.525999999999996</v>
      </c>
      <c r="L489" s="255">
        <v>11.37</v>
      </c>
      <c r="M489" s="226">
        <f>SUM(J489:L489)/G489*100</f>
        <v>43.966336872085925</v>
      </c>
      <c r="N489" s="227"/>
      <c r="O489" s="228"/>
      <c r="P489" s="228"/>
    </row>
    <row r="490" spans="1:16" s="229" customFormat="1" ht="45.75" customHeight="1" x14ac:dyDescent="0.25">
      <c r="A490" s="126">
        <v>265</v>
      </c>
      <c r="B490" s="235" t="s">
        <v>443</v>
      </c>
      <c r="C490" s="230">
        <v>280</v>
      </c>
      <c r="D490" s="222">
        <v>635.24300000000005</v>
      </c>
      <c r="E490" s="162" t="s">
        <v>403</v>
      </c>
      <c r="F490" s="126"/>
      <c r="G490" s="233">
        <v>635.24300000000005</v>
      </c>
      <c r="H490" s="222"/>
      <c r="I490" s="224" t="s">
        <v>584</v>
      </c>
      <c r="J490" s="225"/>
      <c r="K490" s="159"/>
      <c r="L490" s="159"/>
      <c r="M490" s="226"/>
      <c r="N490" s="227"/>
      <c r="O490" s="228"/>
      <c r="P490" s="228"/>
    </row>
    <row r="491" spans="1:16" s="229" customFormat="1" ht="30.75" customHeight="1" x14ac:dyDescent="0.25">
      <c r="A491" s="126">
        <v>266</v>
      </c>
      <c r="B491" s="203" t="s">
        <v>433</v>
      </c>
      <c r="C491" s="256">
        <v>300</v>
      </c>
      <c r="D491" s="242">
        <v>454.11399999999998</v>
      </c>
      <c r="E491" s="162" t="s">
        <v>403</v>
      </c>
      <c r="F491" s="170"/>
      <c r="G491" s="233">
        <v>454.11399999999998</v>
      </c>
      <c r="H491" s="222"/>
      <c r="I491" s="224" t="s">
        <v>584</v>
      </c>
      <c r="J491" s="225"/>
      <c r="K491" s="159"/>
      <c r="L491" s="159"/>
      <c r="M491" s="226"/>
      <c r="N491" s="227"/>
      <c r="O491" s="228"/>
      <c r="P491" s="228"/>
    </row>
    <row r="492" spans="1:16" s="229" customFormat="1" ht="30.75" customHeight="1" x14ac:dyDescent="0.25">
      <c r="A492" s="126">
        <v>267</v>
      </c>
      <c r="B492" s="203" t="s">
        <v>434</v>
      </c>
      <c r="C492" s="256">
        <v>150</v>
      </c>
      <c r="D492" s="242">
        <v>318.47500000000002</v>
      </c>
      <c r="E492" s="243" t="s">
        <v>408</v>
      </c>
      <c r="F492" s="170"/>
      <c r="G492" s="251">
        <v>318.47500000000002</v>
      </c>
      <c r="H492" s="242"/>
      <c r="I492" s="224" t="s">
        <v>584</v>
      </c>
      <c r="J492" s="225"/>
      <c r="K492" s="159">
        <v>174.15799999999999</v>
      </c>
      <c r="L492" s="232">
        <v>5.75</v>
      </c>
      <c r="M492" s="226">
        <f>SUM(J492:L492)/G492*100</f>
        <v>56.490462359682859</v>
      </c>
      <c r="N492" s="227"/>
      <c r="O492" s="228"/>
      <c r="P492" s="228"/>
    </row>
    <row r="493" spans="1:16" s="229" customFormat="1" ht="46.5" customHeight="1" x14ac:dyDescent="0.25">
      <c r="A493" s="126">
        <v>268</v>
      </c>
      <c r="B493" s="203" t="s">
        <v>421</v>
      </c>
      <c r="C493" s="256">
        <v>720</v>
      </c>
      <c r="D493" s="242">
        <v>258.95</v>
      </c>
      <c r="E493" s="243" t="s">
        <v>413</v>
      </c>
      <c r="F493" s="126"/>
      <c r="G493" s="251">
        <v>258.95</v>
      </c>
      <c r="H493" s="242"/>
      <c r="I493" s="224" t="s">
        <v>584</v>
      </c>
      <c r="J493" s="225"/>
      <c r="K493" s="159"/>
      <c r="L493" s="159"/>
      <c r="M493" s="226"/>
      <c r="N493" s="227"/>
      <c r="O493" s="228"/>
      <c r="P493" s="228"/>
    </row>
    <row r="494" spans="1:16" s="229" customFormat="1" ht="21" customHeight="1" x14ac:dyDescent="0.25">
      <c r="A494" s="126"/>
      <c r="B494" s="257" t="s">
        <v>618</v>
      </c>
      <c r="C494" s="256"/>
      <c r="D494" s="242"/>
      <c r="E494" s="243"/>
      <c r="F494" s="126"/>
      <c r="G494" s="251"/>
      <c r="H494" s="242"/>
      <c r="I494" s="224"/>
      <c r="J494" s="225"/>
      <c r="K494" s="159"/>
      <c r="L494" s="159"/>
      <c r="M494" s="226"/>
      <c r="N494" s="227"/>
      <c r="O494" s="228"/>
      <c r="P494" s="228"/>
    </row>
    <row r="495" spans="1:16" s="229" customFormat="1" ht="45" x14ac:dyDescent="0.25">
      <c r="A495" s="126">
        <v>269</v>
      </c>
      <c r="B495" s="235" t="s">
        <v>122</v>
      </c>
      <c r="C495" s="230" t="s">
        <v>414</v>
      </c>
      <c r="D495" s="222">
        <v>156</v>
      </c>
      <c r="E495" s="162">
        <v>43009</v>
      </c>
      <c r="F495" s="126"/>
      <c r="G495" s="258"/>
      <c r="H495" s="223">
        <v>156</v>
      </c>
      <c r="I495" s="224" t="s">
        <v>585</v>
      </c>
      <c r="J495" s="225"/>
      <c r="K495" s="159"/>
      <c r="L495" s="232">
        <v>25.611999999999998</v>
      </c>
      <c r="M495" s="226">
        <f>SUM(J495:L495)/H495*100</f>
        <v>16.417948717948715</v>
      </c>
      <c r="N495" s="247"/>
      <c r="O495" s="248"/>
      <c r="P495" s="228"/>
    </row>
    <row r="496" spans="1:16" s="229" customFormat="1" ht="45" x14ac:dyDescent="0.25">
      <c r="A496" s="126">
        <v>270</v>
      </c>
      <c r="B496" s="221" t="s">
        <v>123</v>
      </c>
      <c r="C496" s="230">
        <v>162</v>
      </c>
      <c r="D496" s="222">
        <v>356.4</v>
      </c>
      <c r="E496" s="162">
        <v>43008</v>
      </c>
      <c r="F496" s="126"/>
      <c r="G496" s="233">
        <v>356.4</v>
      </c>
      <c r="H496" s="223"/>
      <c r="I496" s="224" t="s">
        <v>585</v>
      </c>
      <c r="J496" s="225"/>
      <c r="K496" s="159"/>
      <c r="L496" s="159"/>
      <c r="M496" s="226"/>
      <c r="N496" s="227"/>
      <c r="O496" s="248"/>
      <c r="P496" s="228"/>
    </row>
    <row r="497" spans="1:16" s="229" customFormat="1" ht="48" customHeight="1" x14ac:dyDescent="0.25">
      <c r="A497" s="126">
        <v>271</v>
      </c>
      <c r="B497" s="235" t="s">
        <v>146</v>
      </c>
      <c r="C497" s="230" t="s">
        <v>396</v>
      </c>
      <c r="D497" s="233">
        <v>10</v>
      </c>
      <c r="E497" s="162">
        <v>42979</v>
      </c>
      <c r="F497" s="126"/>
      <c r="G497" s="233"/>
      <c r="H497" s="223">
        <v>10</v>
      </c>
      <c r="I497" s="224" t="s">
        <v>585</v>
      </c>
      <c r="J497" s="225"/>
      <c r="K497" s="159"/>
      <c r="L497" s="159">
        <v>16.251000000000001</v>
      </c>
      <c r="M497" s="226">
        <v>100</v>
      </c>
      <c r="N497" s="227"/>
      <c r="O497" s="228"/>
      <c r="P497" s="228"/>
    </row>
    <row r="498" spans="1:16" s="229" customFormat="1" ht="44.25" customHeight="1" x14ac:dyDescent="0.25">
      <c r="A498" s="126">
        <v>272</v>
      </c>
      <c r="B498" s="235" t="s">
        <v>435</v>
      </c>
      <c r="C498" s="230" t="s">
        <v>415</v>
      </c>
      <c r="D498" s="233">
        <v>1069.93</v>
      </c>
      <c r="E498" s="162">
        <v>42979</v>
      </c>
      <c r="F498" s="126"/>
      <c r="G498" s="233">
        <v>1069.93</v>
      </c>
      <c r="H498" s="222"/>
      <c r="I498" s="259" t="s">
        <v>585</v>
      </c>
      <c r="J498" s="225"/>
      <c r="K498" s="159"/>
      <c r="L498" s="159"/>
      <c r="M498" s="226"/>
      <c r="N498" s="227"/>
      <c r="O498" s="228"/>
      <c r="P498" s="228"/>
    </row>
    <row r="499" spans="1:16" s="229" customFormat="1" ht="49.5" customHeight="1" x14ac:dyDescent="0.25">
      <c r="A499" s="126">
        <v>273</v>
      </c>
      <c r="B499" s="235" t="s">
        <v>437</v>
      </c>
      <c r="C499" s="230" t="s">
        <v>416</v>
      </c>
      <c r="D499" s="233">
        <v>1880.22</v>
      </c>
      <c r="E499" s="162">
        <v>42979</v>
      </c>
      <c r="F499" s="126"/>
      <c r="G499" s="233">
        <v>1880.22</v>
      </c>
      <c r="H499" s="222"/>
      <c r="I499" s="259" t="s">
        <v>585</v>
      </c>
      <c r="J499" s="225"/>
      <c r="K499" s="159"/>
      <c r="L499" s="159"/>
      <c r="M499" s="226"/>
      <c r="N499" s="227"/>
      <c r="O499" s="228"/>
      <c r="P499" s="228"/>
    </row>
    <row r="500" spans="1:16" s="229" customFormat="1" ht="42.75" customHeight="1" x14ac:dyDescent="0.25">
      <c r="A500" s="126">
        <v>274</v>
      </c>
      <c r="B500" s="199" t="s">
        <v>436</v>
      </c>
      <c r="C500" s="230">
        <v>128</v>
      </c>
      <c r="D500" s="233">
        <v>609.33299999999997</v>
      </c>
      <c r="E500" s="162">
        <v>42979</v>
      </c>
      <c r="F500" s="126"/>
      <c r="G500" s="233">
        <v>609.33299999999997</v>
      </c>
      <c r="H500" s="222"/>
      <c r="I500" s="259" t="s">
        <v>585</v>
      </c>
      <c r="J500" s="225"/>
      <c r="K500" s="159"/>
      <c r="L500" s="232">
        <v>58.244</v>
      </c>
      <c r="M500" s="226">
        <f>SUM(J500:L500)/G500*100</f>
        <v>9.5586485550593849</v>
      </c>
      <c r="N500" s="227"/>
      <c r="O500" s="228"/>
      <c r="P500" s="228"/>
    </row>
    <row r="501" spans="1:16" s="229" customFormat="1" ht="52.5" customHeight="1" x14ac:dyDescent="0.25">
      <c r="A501" s="126">
        <v>275</v>
      </c>
      <c r="B501" s="235" t="s">
        <v>467</v>
      </c>
      <c r="C501" s="230">
        <v>140</v>
      </c>
      <c r="D501" s="233">
        <v>209.28299999999999</v>
      </c>
      <c r="E501" s="162">
        <v>42979</v>
      </c>
      <c r="F501" s="170"/>
      <c r="G501" s="233">
        <v>209.28299999999999</v>
      </c>
      <c r="H501" s="222"/>
      <c r="I501" s="224" t="s">
        <v>585</v>
      </c>
      <c r="J501" s="225"/>
      <c r="K501" s="232">
        <v>1.8160000000000001</v>
      </c>
      <c r="L501" s="232">
        <v>64.087999999999994</v>
      </c>
      <c r="M501" s="226">
        <f>SUM(J501:L501)/G501*100</f>
        <v>31.490374277891657</v>
      </c>
      <c r="N501" s="227"/>
      <c r="O501" s="228"/>
      <c r="P501" s="228"/>
    </row>
    <row r="502" spans="1:16" s="229" customFormat="1" ht="48.75" customHeight="1" x14ac:dyDescent="0.25">
      <c r="A502" s="126">
        <v>276</v>
      </c>
      <c r="B502" s="235" t="s">
        <v>422</v>
      </c>
      <c r="C502" s="230" t="s">
        <v>417</v>
      </c>
      <c r="D502" s="233">
        <v>680</v>
      </c>
      <c r="E502" s="162" t="s">
        <v>226</v>
      </c>
      <c r="F502" s="126"/>
      <c r="G502" s="233"/>
      <c r="H502" s="222">
        <v>680</v>
      </c>
      <c r="I502" s="224" t="s">
        <v>585</v>
      </c>
      <c r="J502" s="225"/>
      <c r="K502" s="159"/>
      <c r="L502" s="159"/>
      <c r="M502" s="226"/>
      <c r="N502" s="227"/>
      <c r="O502" s="228"/>
      <c r="P502" s="228"/>
    </row>
    <row r="503" spans="1:16" s="229" customFormat="1" ht="63" customHeight="1" x14ac:dyDescent="0.25">
      <c r="A503" s="126">
        <v>277</v>
      </c>
      <c r="B503" s="201" t="s">
        <v>418</v>
      </c>
      <c r="C503" s="260"/>
      <c r="D503" s="261">
        <v>439</v>
      </c>
      <c r="E503" s="262" t="s">
        <v>419</v>
      </c>
      <c r="F503" s="126"/>
      <c r="G503" s="261">
        <v>439</v>
      </c>
      <c r="H503" s="263"/>
      <c r="I503" s="264" t="s">
        <v>586</v>
      </c>
      <c r="J503" s="225"/>
      <c r="K503" s="159"/>
      <c r="L503" s="159"/>
      <c r="M503" s="226"/>
      <c r="N503" s="227"/>
      <c r="O503" s="228"/>
      <c r="P503" s="228"/>
    </row>
    <row r="504" spans="1:16" s="229" customFormat="1" ht="30" customHeight="1" x14ac:dyDescent="0.25">
      <c r="A504" s="265"/>
      <c r="B504" s="266" t="s">
        <v>210</v>
      </c>
      <c r="C504" s="265"/>
      <c r="D504" s="217">
        <v>42073.461000000003</v>
      </c>
      <c r="E504" s="217"/>
      <c r="F504" s="217"/>
      <c r="G504" s="217">
        <v>40005.339</v>
      </c>
      <c r="H504" s="217">
        <v>2018.1220000000001</v>
      </c>
      <c r="I504" s="172"/>
      <c r="J504" s="267"/>
      <c r="K504" s="217">
        <f>SUM(K438:K503)</f>
        <v>2209.7370000000001</v>
      </c>
      <c r="L504" s="217">
        <f>SUM(L438:L503)</f>
        <v>1021.14</v>
      </c>
      <c r="M504" s="218">
        <f>(K504+L504)/(G504+H504)*100</f>
        <v>7.6882696548958682</v>
      </c>
      <c r="N504" s="268"/>
      <c r="O504" s="268"/>
      <c r="P504" s="268"/>
    </row>
    <row r="505" spans="1:16" ht="18.75" x14ac:dyDescent="0.3">
      <c r="A505" s="437" t="s">
        <v>124</v>
      </c>
      <c r="B505" s="341"/>
      <c r="C505" s="341"/>
      <c r="D505" s="341"/>
      <c r="E505" s="341"/>
      <c r="F505" s="341"/>
      <c r="G505" s="341"/>
      <c r="H505" s="341"/>
      <c r="I505" s="341"/>
      <c r="J505" s="341"/>
      <c r="K505" s="341"/>
      <c r="L505" s="341"/>
      <c r="M505" s="342"/>
    </row>
    <row r="506" spans="1:16" s="15" customFormat="1" ht="45" x14ac:dyDescent="0.25">
      <c r="A506" s="178">
        <v>278</v>
      </c>
      <c r="B506" s="180" t="s">
        <v>125</v>
      </c>
      <c r="C506" s="178" t="s">
        <v>133</v>
      </c>
      <c r="D506" s="179">
        <v>5.2</v>
      </c>
      <c r="E506" s="269" t="s">
        <v>542</v>
      </c>
      <c r="F506" s="269"/>
      <c r="G506" s="270"/>
      <c r="H506" s="179">
        <v>5.2</v>
      </c>
      <c r="I506" s="126" t="s">
        <v>124</v>
      </c>
      <c r="J506" s="271"/>
      <c r="K506" s="157"/>
      <c r="L506" s="157"/>
      <c r="M506" s="179"/>
    </row>
    <row r="507" spans="1:16" s="15" customFormat="1" ht="45" x14ac:dyDescent="0.25">
      <c r="A507" s="178">
        <v>279</v>
      </c>
      <c r="B507" s="180" t="s">
        <v>339</v>
      </c>
      <c r="C507" s="178" t="s">
        <v>127</v>
      </c>
      <c r="D507" s="179">
        <v>8000</v>
      </c>
      <c r="E507" s="269" t="s">
        <v>592</v>
      </c>
      <c r="F507" s="269"/>
      <c r="G507" s="179">
        <v>8000</v>
      </c>
      <c r="H507" s="179"/>
      <c r="I507" s="126" t="s">
        <v>583</v>
      </c>
      <c r="J507" s="271"/>
      <c r="K507" s="157"/>
      <c r="L507" s="157"/>
      <c r="M507" s="123" t="s">
        <v>594</v>
      </c>
    </row>
    <row r="508" spans="1:16" s="15" customFormat="1" ht="64.5" customHeight="1" x14ac:dyDescent="0.25">
      <c r="A508" s="178">
        <v>280</v>
      </c>
      <c r="B508" s="180" t="s">
        <v>470</v>
      </c>
      <c r="C508" s="178" t="s">
        <v>134</v>
      </c>
      <c r="D508" s="179">
        <v>2945</v>
      </c>
      <c r="E508" s="269" t="s">
        <v>226</v>
      </c>
      <c r="F508" s="269"/>
      <c r="G508" s="179">
        <v>2945</v>
      </c>
      <c r="H508" s="179"/>
      <c r="I508" s="126" t="s">
        <v>583</v>
      </c>
      <c r="J508" s="271"/>
      <c r="K508" s="157"/>
      <c r="L508" s="157"/>
      <c r="M508" s="123" t="s">
        <v>594</v>
      </c>
    </row>
    <row r="509" spans="1:16" s="15" customFormat="1" ht="51" customHeight="1" x14ac:dyDescent="0.25">
      <c r="A509" s="178">
        <v>281</v>
      </c>
      <c r="B509" s="180" t="s">
        <v>469</v>
      </c>
      <c r="C509" s="178" t="s">
        <v>340</v>
      </c>
      <c r="D509" s="179">
        <v>170</v>
      </c>
      <c r="E509" s="269" t="s">
        <v>226</v>
      </c>
      <c r="F509" s="269"/>
      <c r="G509" s="179"/>
      <c r="H509" s="179">
        <v>170</v>
      </c>
      <c r="I509" s="126" t="s">
        <v>593</v>
      </c>
      <c r="J509" s="271"/>
      <c r="K509" s="157"/>
      <c r="L509" s="157"/>
      <c r="M509" s="179"/>
    </row>
    <row r="510" spans="1:16" s="15" customFormat="1" ht="62.25" customHeight="1" x14ac:dyDescent="0.25">
      <c r="A510" s="178">
        <v>282</v>
      </c>
      <c r="B510" s="180" t="s">
        <v>341</v>
      </c>
      <c r="C510" s="178" t="s">
        <v>342</v>
      </c>
      <c r="D510" s="179">
        <v>457</v>
      </c>
      <c r="E510" s="269" t="s">
        <v>226</v>
      </c>
      <c r="F510" s="269"/>
      <c r="G510" s="179">
        <v>457</v>
      </c>
      <c r="H510" s="270"/>
      <c r="I510" s="126" t="s">
        <v>583</v>
      </c>
      <c r="J510" s="271"/>
      <c r="K510" s="157"/>
      <c r="L510" s="272">
        <v>457</v>
      </c>
      <c r="M510" s="123" t="s">
        <v>594</v>
      </c>
    </row>
    <row r="511" spans="1:16" s="15" customFormat="1" ht="44.25" customHeight="1" x14ac:dyDescent="0.25">
      <c r="A511" s="178">
        <v>283</v>
      </c>
      <c r="B511" s="180" t="s">
        <v>343</v>
      </c>
      <c r="C511" s="178" t="s">
        <v>73</v>
      </c>
      <c r="D511" s="179">
        <v>2263</v>
      </c>
      <c r="E511" s="269" t="s">
        <v>226</v>
      </c>
      <c r="F511" s="269"/>
      <c r="G511" s="179">
        <v>2263</v>
      </c>
      <c r="H511" s="270"/>
      <c r="I511" s="126" t="s">
        <v>583</v>
      </c>
      <c r="J511" s="271"/>
      <c r="K511" s="157"/>
      <c r="L511" s="157"/>
      <c r="M511" s="123" t="s">
        <v>595</v>
      </c>
    </row>
    <row r="512" spans="1:16" s="15" customFormat="1" ht="44.25" customHeight="1" x14ac:dyDescent="0.25">
      <c r="A512" s="178">
        <v>284</v>
      </c>
      <c r="B512" s="273" t="s">
        <v>468</v>
      </c>
      <c r="C512" s="178" t="s">
        <v>134</v>
      </c>
      <c r="D512" s="179">
        <v>15.4</v>
      </c>
      <c r="E512" s="269" t="s">
        <v>226</v>
      </c>
      <c r="F512" s="269"/>
      <c r="G512" s="270"/>
      <c r="H512" s="179">
        <v>15.4</v>
      </c>
      <c r="I512" s="126" t="s">
        <v>124</v>
      </c>
      <c r="J512" s="271"/>
      <c r="K512" s="157"/>
      <c r="L512" s="157"/>
      <c r="M512" s="179"/>
    </row>
    <row r="513" spans="1:13" s="15" customFormat="1" ht="45" customHeight="1" x14ac:dyDescent="0.25">
      <c r="A513" s="178">
        <v>285</v>
      </c>
      <c r="B513" s="273" t="s">
        <v>344</v>
      </c>
      <c r="C513" s="178" t="s">
        <v>345</v>
      </c>
      <c r="D513" s="179">
        <v>4.7</v>
      </c>
      <c r="E513" s="269" t="s">
        <v>226</v>
      </c>
      <c r="F513" s="274"/>
      <c r="G513" s="270"/>
      <c r="H513" s="179">
        <v>4.7</v>
      </c>
      <c r="I513" s="126" t="s">
        <v>124</v>
      </c>
      <c r="J513" s="275"/>
      <c r="K513" s="276"/>
      <c r="L513" s="276"/>
      <c r="M513" s="174"/>
    </row>
    <row r="514" spans="1:13" s="15" customFormat="1" ht="36.75" customHeight="1" x14ac:dyDescent="0.25">
      <c r="A514" s="127"/>
      <c r="B514" s="277" t="s">
        <v>519</v>
      </c>
      <c r="C514" s="178"/>
      <c r="D514" s="179">
        <v>13860.3</v>
      </c>
      <c r="E514" s="278"/>
      <c r="F514" s="274"/>
      <c r="G514" s="279">
        <f>SUM(G506:G513)</f>
        <v>13665</v>
      </c>
      <c r="H514" s="279">
        <f>SUM(H506:H513)</f>
        <v>195.29999999999998</v>
      </c>
      <c r="I514" s="279"/>
      <c r="J514" s="279"/>
      <c r="K514" s="279">
        <f>SUM(K506:K513)</f>
        <v>0</v>
      </c>
      <c r="L514" s="279">
        <f>SUM(L506:L513)</f>
        <v>457</v>
      </c>
      <c r="M514" s="174"/>
    </row>
    <row r="515" spans="1:13" s="6" customFormat="1" ht="46.5" customHeight="1" x14ac:dyDescent="0.2">
      <c r="A515" s="16"/>
      <c r="B515" s="17" t="s">
        <v>126</v>
      </c>
      <c r="C515" s="17"/>
      <c r="D515" s="18"/>
      <c r="E515" s="19"/>
      <c r="F515" s="18">
        <f>F28+F46+F64+F86+F107+F130+F151+F174+F200+F219+F237+F257+F278+F284+F294+F315+F323+F338+F344+F348+F365+F374+F396+F408+F436+F504+F514</f>
        <v>0</v>
      </c>
      <c r="G515" s="18">
        <f>G28+G46+G64+G86+G107+G130+G151+G174+G200+G219+G237+G257+G278+G284+G294+G315+G323+G338+G344+G348+G365+G374+G396+G408+G436+G504+G514</f>
        <v>65021.043000000005</v>
      </c>
      <c r="H515" s="18">
        <f>H28+H46+H64+H86+H107+H130+H151+H174+H200+H219+H237+H257+H278+H284+H294+H315+H323+H338+H344+H348+H365+H374+H396+H408+H436+H504+H514</f>
        <v>11946.232</v>
      </c>
      <c r="I515" s="18"/>
      <c r="J515" s="18"/>
      <c r="K515" s="18">
        <f>K28+K46+K64+K86+K107+K130+K151+K174+K200+K219+K237+K257+K278+K284+K294+K315+K323+K338+K344+K348+K365+K374+K396+K408+K436+K504+K514</f>
        <v>9632.1224000000002</v>
      </c>
      <c r="L515" s="18">
        <f>L28+L46+L64+L86+L107+L130+L151+L174+L200+L219+L237+L257+L278+L284+L294+L315+L323+L338+L344+L348+L365+L374+L396+L408+L436+L504+L514</f>
        <v>8331.85</v>
      </c>
      <c r="M515" s="20"/>
    </row>
    <row r="516" spans="1:13" ht="18" customHeight="1" x14ac:dyDescent="0.2">
      <c r="J516" s="14"/>
      <c r="K516" s="14"/>
      <c r="L516" s="14"/>
      <c r="M516" s="14"/>
    </row>
    <row r="517" spans="1:13" s="11" customFormat="1" ht="39.75" customHeight="1" x14ac:dyDescent="0.25">
      <c r="A517" s="4"/>
      <c r="B517" s="10"/>
      <c r="C517" s="9"/>
      <c r="D517" s="9"/>
      <c r="E517" s="9"/>
      <c r="F517" s="9"/>
      <c r="G517" s="9"/>
      <c r="H517" s="9"/>
      <c r="I517" s="9"/>
      <c r="J517" s="14"/>
      <c r="K517" s="14"/>
      <c r="L517" s="14"/>
      <c r="M517" s="14"/>
    </row>
    <row r="518" spans="1:13" ht="23.25" x14ac:dyDescent="0.35">
      <c r="B518" s="296"/>
      <c r="C518" s="297"/>
      <c r="D518" s="297"/>
      <c r="E518" s="297"/>
      <c r="F518" s="297"/>
      <c r="G518" s="297"/>
      <c r="H518" s="297"/>
      <c r="I518" s="297"/>
      <c r="J518" s="14"/>
      <c r="K518" s="14"/>
      <c r="L518" s="14" t="s">
        <v>520</v>
      </c>
      <c r="M518" s="14"/>
    </row>
    <row r="520" spans="1:13" ht="79.5" customHeight="1" x14ac:dyDescent="0.35">
      <c r="B520" s="296" t="s">
        <v>629</v>
      </c>
      <c r="C520" s="297"/>
      <c r="D520" s="297"/>
      <c r="E520" s="297"/>
      <c r="F520" s="297"/>
      <c r="G520" s="297"/>
      <c r="H520" s="297"/>
      <c r="I520" s="297"/>
      <c r="J520" s="297"/>
      <c r="K520" s="297"/>
      <c r="L520" s="297"/>
      <c r="M520" s="297"/>
    </row>
  </sheetData>
  <mergeCells count="1651">
    <mergeCell ref="H417:H419"/>
    <mergeCell ref="E417:E419"/>
    <mergeCell ref="G410:G413"/>
    <mergeCell ref="G414:G416"/>
    <mergeCell ref="H423:H426"/>
    <mergeCell ref="H414:H416"/>
    <mergeCell ref="E420:E422"/>
    <mergeCell ref="K388:K389"/>
    <mergeCell ref="K390:K391"/>
    <mergeCell ref="I382:I383"/>
    <mergeCell ref="E423:E426"/>
    <mergeCell ref="E410:E413"/>
    <mergeCell ref="E414:E416"/>
    <mergeCell ref="K382:K383"/>
    <mergeCell ref="K386:K387"/>
    <mergeCell ref="G388:G389"/>
    <mergeCell ref="H410:H413"/>
    <mergeCell ref="M247:M248"/>
    <mergeCell ref="M249:M250"/>
    <mergeCell ref="M251:M252"/>
    <mergeCell ref="M370:M371"/>
    <mergeCell ref="M368:M369"/>
    <mergeCell ref="M253:M254"/>
    <mergeCell ref="M233:M234"/>
    <mergeCell ref="M239:M240"/>
    <mergeCell ref="L215:L216"/>
    <mergeCell ref="L229:L230"/>
    <mergeCell ref="L233:L234"/>
    <mergeCell ref="L239:L240"/>
    <mergeCell ref="M215:M216"/>
    <mergeCell ref="M221:M222"/>
    <mergeCell ref="M223:M224"/>
    <mergeCell ref="L223:L224"/>
    <mergeCell ref="M241:M242"/>
    <mergeCell ref="A238:M238"/>
    <mergeCell ref="L231:L232"/>
    <mergeCell ref="A233:A234"/>
    <mergeCell ref="B233:B234"/>
    <mergeCell ref="D233:D234"/>
    <mergeCell ref="E233:E234"/>
    <mergeCell ref="M231:M232"/>
    <mergeCell ref="A231:A232"/>
    <mergeCell ref="B231:B232"/>
    <mergeCell ref="E215:E216"/>
    <mergeCell ref="H213:H214"/>
    <mergeCell ref="H215:H216"/>
    <mergeCell ref="M245:M246"/>
    <mergeCell ref="F213:F214"/>
    <mergeCell ref="F215:F216"/>
    <mergeCell ref="G213:G214"/>
    <mergeCell ref="I213:I214"/>
    <mergeCell ref="I215:I216"/>
    <mergeCell ref="J215:J216"/>
    <mergeCell ref="J213:J214"/>
    <mergeCell ref="J206:J207"/>
    <mergeCell ref="J208:J209"/>
    <mergeCell ref="E213:E214"/>
    <mergeCell ref="F206:F207"/>
    <mergeCell ref="F208:F209"/>
    <mergeCell ref="G208:G209"/>
    <mergeCell ref="J210:J211"/>
    <mergeCell ref="H208:H209"/>
    <mergeCell ref="I208:I209"/>
    <mergeCell ref="K213:K214"/>
    <mergeCell ref="M206:M207"/>
    <mergeCell ref="M208:M209"/>
    <mergeCell ref="M210:M211"/>
    <mergeCell ref="L208:L209"/>
    <mergeCell ref="M213:M214"/>
    <mergeCell ref="K208:K209"/>
    <mergeCell ref="K210:K211"/>
    <mergeCell ref="L210:L211"/>
    <mergeCell ref="L206:L207"/>
    <mergeCell ref="M202:M203"/>
    <mergeCell ref="M204:M205"/>
    <mergeCell ref="A201:M201"/>
    <mergeCell ref="A202:A203"/>
    <mergeCell ref="B202:B203"/>
    <mergeCell ref="D202:D203"/>
    <mergeCell ref="E202:E203"/>
    <mergeCell ref="J204:J205"/>
    <mergeCell ref="F202:F203"/>
    <mergeCell ref="G202:G203"/>
    <mergeCell ref="M194:M195"/>
    <mergeCell ref="L117:L118"/>
    <mergeCell ref="M138:M139"/>
    <mergeCell ref="M140:M141"/>
    <mergeCell ref="M142:M143"/>
    <mergeCell ref="M123:M124"/>
    <mergeCell ref="M132:M133"/>
    <mergeCell ref="M159:M160"/>
    <mergeCell ref="M188:M189"/>
    <mergeCell ref="M161:M162"/>
    <mergeCell ref="G123:G124"/>
    <mergeCell ref="L113:L114"/>
    <mergeCell ref="K115:K116"/>
    <mergeCell ref="M192:M193"/>
    <mergeCell ref="L132:L133"/>
    <mergeCell ref="G132:G133"/>
    <mergeCell ref="L136:L137"/>
    <mergeCell ref="G134:G135"/>
    <mergeCell ref="H134:H135"/>
    <mergeCell ref="I134:I135"/>
    <mergeCell ref="E161:E162"/>
    <mergeCell ref="J134:J135"/>
    <mergeCell ref="J136:J137"/>
    <mergeCell ref="F134:F135"/>
    <mergeCell ref="M157:M158"/>
    <mergeCell ref="M134:M135"/>
    <mergeCell ref="M136:M137"/>
    <mergeCell ref="H140:H141"/>
    <mergeCell ref="H138:H139"/>
    <mergeCell ref="K138:K139"/>
    <mergeCell ref="E125:E126"/>
    <mergeCell ref="E127:E128"/>
    <mergeCell ref="G140:G141"/>
    <mergeCell ref="F138:F139"/>
    <mergeCell ref="G138:G139"/>
    <mergeCell ref="F155:F156"/>
    <mergeCell ref="G155:G156"/>
    <mergeCell ref="I140:I141"/>
    <mergeCell ref="I138:I139"/>
    <mergeCell ref="J140:J141"/>
    <mergeCell ref="K140:K141"/>
    <mergeCell ref="L140:L141"/>
    <mergeCell ref="J138:J139"/>
    <mergeCell ref="L138:L139"/>
    <mergeCell ref="M56:M57"/>
    <mergeCell ref="M60:M61"/>
    <mergeCell ref="M58:M59"/>
    <mergeCell ref="F196:F197"/>
    <mergeCell ref="M176:M177"/>
    <mergeCell ref="M178:M179"/>
    <mergeCell ref="M180:M181"/>
    <mergeCell ref="M182:M183"/>
    <mergeCell ref="M184:M185"/>
    <mergeCell ref="M186:M187"/>
    <mergeCell ref="A386:A387"/>
    <mergeCell ref="B386:B387"/>
    <mergeCell ref="D386:D387"/>
    <mergeCell ref="A384:A385"/>
    <mergeCell ref="B384:B385"/>
    <mergeCell ref="A382:A383"/>
    <mergeCell ref="K372:K373"/>
    <mergeCell ref="M372:M373"/>
    <mergeCell ref="M332:M333"/>
    <mergeCell ref="K332:K333"/>
    <mergeCell ref="K368:K369"/>
    <mergeCell ref="M358:M363"/>
    <mergeCell ref="M355:M356"/>
    <mergeCell ref="L355:L356"/>
    <mergeCell ref="K370:K371"/>
    <mergeCell ref="F392:F393"/>
    <mergeCell ref="I390:I391"/>
    <mergeCell ref="C398:C399"/>
    <mergeCell ref="G390:G391"/>
    <mergeCell ref="C394:C395"/>
    <mergeCell ref="B326:B327"/>
    <mergeCell ref="C330:C331"/>
    <mergeCell ref="C386:C387"/>
    <mergeCell ref="D332:D333"/>
    <mergeCell ref="D390:D391"/>
    <mergeCell ref="B390:B391"/>
    <mergeCell ref="A394:A395"/>
    <mergeCell ref="A390:A391"/>
    <mergeCell ref="B382:B383"/>
    <mergeCell ref="A345:M345"/>
    <mergeCell ref="M398:M399"/>
    <mergeCell ref="C388:C389"/>
    <mergeCell ref="C390:C391"/>
    <mergeCell ref="D388:D389"/>
    <mergeCell ref="J392:J393"/>
    <mergeCell ref="A326:A327"/>
    <mergeCell ref="A80:A81"/>
    <mergeCell ref="A108:M108"/>
    <mergeCell ref="B102:B103"/>
    <mergeCell ref="L90:L91"/>
    <mergeCell ref="B88:B89"/>
    <mergeCell ref="A90:A91"/>
    <mergeCell ref="B90:B91"/>
    <mergeCell ref="A100:A101"/>
    <mergeCell ref="C326:C327"/>
    <mergeCell ref="A102:A103"/>
    <mergeCell ref="A58:A59"/>
    <mergeCell ref="A88:A89"/>
    <mergeCell ref="A82:A83"/>
    <mergeCell ref="A72:A73"/>
    <mergeCell ref="A78:A79"/>
    <mergeCell ref="A70:A71"/>
    <mergeCell ref="A60:A61"/>
    <mergeCell ref="A74:A75"/>
    <mergeCell ref="A76:A77"/>
    <mergeCell ref="I92:I93"/>
    <mergeCell ref="I96:I97"/>
    <mergeCell ref="K94:K95"/>
    <mergeCell ref="K96:K97"/>
    <mergeCell ref="J92:J93"/>
    <mergeCell ref="K92:K93"/>
    <mergeCell ref="I94:I95"/>
    <mergeCell ref="J96:J97"/>
    <mergeCell ref="L96:L97"/>
    <mergeCell ref="L94:L95"/>
    <mergeCell ref="L92:L93"/>
    <mergeCell ref="L88:L89"/>
    <mergeCell ref="L78:L79"/>
    <mergeCell ref="L82:L83"/>
    <mergeCell ref="L80:L81"/>
    <mergeCell ref="I72:I73"/>
    <mergeCell ref="I70:I71"/>
    <mergeCell ref="J70:J71"/>
    <mergeCell ref="J72:J73"/>
    <mergeCell ref="K70:K71"/>
    <mergeCell ref="L74:L75"/>
    <mergeCell ref="K74:K75"/>
    <mergeCell ref="K72:K73"/>
    <mergeCell ref="E78:E79"/>
    <mergeCell ref="H78:H79"/>
    <mergeCell ref="I76:I77"/>
    <mergeCell ref="B78:B79"/>
    <mergeCell ref="G76:G77"/>
    <mergeCell ref="H76:H77"/>
    <mergeCell ref="B76:B77"/>
    <mergeCell ref="A36:A37"/>
    <mergeCell ref="A40:A41"/>
    <mergeCell ref="A38:A39"/>
    <mergeCell ref="A56:A57"/>
    <mergeCell ref="A54:A55"/>
    <mergeCell ref="A50:A51"/>
    <mergeCell ref="A52:A53"/>
    <mergeCell ref="A48:A49"/>
    <mergeCell ref="H102:H103"/>
    <mergeCell ref="J52:J53"/>
    <mergeCell ref="K52:K53"/>
    <mergeCell ref="I90:I91"/>
    <mergeCell ref="K88:K89"/>
    <mergeCell ref="K54:K55"/>
    <mergeCell ref="K60:K61"/>
    <mergeCell ref="J56:J57"/>
    <mergeCell ref="K58:K59"/>
    <mergeCell ref="K68:K69"/>
    <mergeCell ref="A161:A162"/>
    <mergeCell ref="B161:B162"/>
    <mergeCell ref="D161:D162"/>
    <mergeCell ref="A163:A164"/>
    <mergeCell ref="B163:B164"/>
    <mergeCell ref="D163:D164"/>
    <mergeCell ref="M326:M327"/>
    <mergeCell ref="I326:I327"/>
    <mergeCell ref="D100:D101"/>
    <mergeCell ref="D109:D110"/>
    <mergeCell ref="L161:L162"/>
    <mergeCell ref="E111:E112"/>
    <mergeCell ref="E109:E110"/>
    <mergeCell ref="D111:D112"/>
    <mergeCell ref="D102:D103"/>
    <mergeCell ref="E102:E103"/>
    <mergeCell ref="L330:L331"/>
    <mergeCell ref="L332:L333"/>
    <mergeCell ref="H330:H331"/>
    <mergeCell ref="E330:E331"/>
    <mergeCell ref="F330:F331"/>
    <mergeCell ref="K330:K331"/>
    <mergeCell ref="H332:H333"/>
    <mergeCell ref="G330:G331"/>
    <mergeCell ref="I332:I333"/>
    <mergeCell ref="J332:J333"/>
    <mergeCell ref="M328:M329"/>
    <mergeCell ref="M330:M331"/>
    <mergeCell ref="B420:B422"/>
    <mergeCell ref="H390:H391"/>
    <mergeCell ref="J330:J331"/>
    <mergeCell ref="I330:I331"/>
    <mergeCell ref="E388:E389"/>
    <mergeCell ref="F388:F389"/>
    <mergeCell ref="H388:H389"/>
    <mergeCell ref="I388:I389"/>
    <mergeCell ref="F386:F387"/>
    <mergeCell ref="D330:D331"/>
    <mergeCell ref="A328:A329"/>
    <mergeCell ref="B328:B329"/>
    <mergeCell ref="C328:C329"/>
    <mergeCell ref="D328:D329"/>
    <mergeCell ref="B330:B331"/>
    <mergeCell ref="A380:A381"/>
    <mergeCell ref="B380:B381"/>
    <mergeCell ref="A378:A379"/>
    <mergeCell ref="A437:M437"/>
    <mergeCell ref="A505:M505"/>
    <mergeCell ref="A417:A419"/>
    <mergeCell ref="D414:D416"/>
    <mergeCell ref="L398:L399"/>
    <mergeCell ref="K398:K399"/>
    <mergeCell ref="B423:B426"/>
    <mergeCell ref="D398:D399"/>
    <mergeCell ref="J398:J399"/>
    <mergeCell ref="A398:A399"/>
    <mergeCell ref="C432:C434"/>
    <mergeCell ref="D430:D431"/>
    <mergeCell ref="F430:F431"/>
    <mergeCell ref="H432:H434"/>
    <mergeCell ref="A397:M397"/>
    <mergeCell ref="A409:M409"/>
    <mergeCell ref="B398:B399"/>
    <mergeCell ref="E398:E399"/>
    <mergeCell ref="E427:E429"/>
    <mergeCell ref="E430:E431"/>
    <mergeCell ref="A414:A416"/>
    <mergeCell ref="B414:B416"/>
    <mergeCell ref="B417:B419"/>
    <mergeCell ref="D417:D419"/>
    <mergeCell ref="B520:M520"/>
    <mergeCell ref="B427:B429"/>
    <mergeCell ref="D432:D434"/>
    <mergeCell ref="C430:C431"/>
    <mergeCell ref="D427:D429"/>
    <mergeCell ref="C427:C429"/>
    <mergeCell ref="C392:C393"/>
    <mergeCell ref="D392:D393"/>
    <mergeCell ref="E392:E393"/>
    <mergeCell ref="G394:G395"/>
    <mergeCell ref="A420:A422"/>
    <mergeCell ref="B410:B413"/>
    <mergeCell ref="D410:D413"/>
    <mergeCell ref="C414:C416"/>
    <mergeCell ref="C417:C419"/>
    <mergeCell ref="A410:A413"/>
    <mergeCell ref="L394:L395"/>
    <mergeCell ref="M394:M395"/>
    <mergeCell ref="K394:K395"/>
    <mergeCell ref="H392:H393"/>
    <mergeCell ref="I392:I393"/>
    <mergeCell ref="H394:H395"/>
    <mergeCell ref="I394:I395"/>
    <mergeCell ref="J394:J395"/>
    <mergeCell ref="K392:K393"/>
    <mergeCell ref="L392:L393"/>
    <mergeCell ref="M392:M393"/>
    <mergeCell ref="E390:E391"/>
    <mergeCell ref="F390:F391"/>
    <mergeCell ref="L384:L385"/>
    <mergeCell ref="M384:M385"/>
    <mergeCell ref="K384:K385"/>
    <mergeCell ref="E384:E385"/>
    <mergeCell ref="F384:F385"/>
    <mergeCell ref="E386:E387"/>
    <mergeCell ref="G384:G385"/>
    <mergeCell ref="G386:G387"/>
    <mergeCell ref="H386:H387"/>
    <mergeCell ref="I386:I387"/>
    <mergeCell ref="J384:J385"/>
    <mergeCell ref="H384:H385"/>
    <mergeCell ref="I384:I385"/>
    <mergeCell ref="H382:H383"/>
    <mergeCell ref="C384:C385"/>
    <mergeCell ref="D384:D385"/>
    <mergeCell ref="D382:D383"/>
    <mergeCell ref="C380:C381"/>
    <mergeCell ref="D380:D381"/>
    <mergeCell ref="M378:M379"/>
    <mergeCell ref="J378:J379"/>
    <mergeCell ref="H380:H381"/>
    <mergeCell ref="F380:F381"/>
    <mergeCell ref="E378:E379"/>
    <mergeCell ref="H378:H379"/>
    <mergeCell ref="I380:I381"/>
    <mergeCell ref="K380:K381"/>
    <mergeCell ref="K378:K379"/>
    <mergeCell ref="C376:C377"/>
    <mergeCell ref="C378:C379"/>
    <mergeCell ref="F378:F379"/>
    <mergeCell ref="B378:B379"/>
    <mergeCell ref="D378:D379"/>
    <mergeCell ref="L378:L379"/>
    <mergeCell ref="I378:I379"/>
    <mergeCell ref="G378:G379"/>
    <mergeCell ref="K376:K377"/>
    <mergeCell ref="J370:J371"/>
    <mergeCell ref="F370:F371"/>
    <mergeCell ref="G370:G371"/>
    <mergeCell ref="H370:H371"/>
    <mergeCell ref="E370:E371"/>
    <mergeCell ref="E382:E383"/>
    <mergeCell ref="F382:F383"/>
    <mergeCell ref="G380:G381"/>
    <mergeCell ref="G382:G383"/>
    <mergeCell ref="E380:E381"/>
    <mergeCell ref="L328:L329"/>
    <mergeCell ref="H376:H377"/>
    <mergeCell ref="I376:I377"/>
    <mergeCell ref="A375:M375"/>
    <mergeCell ref="I370:I371"/>
    <mergeCell ref="H372:H373"/>
    <mergeCell ref="G372:G373"/>
    <mergeCell ref="F372:F373"/>
    <mergeCell ref="A376:A377"/>
    <mergeCell ref="D370:D371"/>
    <mergeCell ref="K328:K329"/>
    <mergeCell ref="B332:B333"/>
    <mergeCell ref="C332:C333"/>
    <mergeCell ref="H352:H354"/>
    <mergeCell ref="H355:H356"/>
    <mergeCell ref="I355:I356"/>
    <mergeCell ref="J355:J356"/>
    <mergeCell ref="I328:I329"/>
    <mergeCell ref="E328:E329"/>
    <mergeCell ref="F328:F329"/>
    <mergeCell ref="H188:H189"/>
    <mergeCell ref="H190:H191"/>
    <mergeCell ref="I190:I191"/>
    <mergeCell ref="J190:J191"/>
    <mergeCell ref="A355:A356"/>
    <mergeCell ref="D355:D356"/>
    <mergeCell ref="J328:J329"/>
    <mergeCell ref="D326:D327"/>
    <mergeCell ref="G328:G329"/>
    <mergeCell ref="H328:H329"/>
    <mergeCell ref="B119:B120"/>
    <mergeCell ref="B132:B133"/>
    <mergeCell ref="A109:A110"/>
    <mergeCell ref="B109:B110"/>
    <mergeCell ref="A111:A112"/>
    <mergeCell ref="B111:B112"/>
    <mergeCell ref="F76:F77"/>
    <mergeCell ref="F74:F75"/>
    <mergeCell ref="A136:A137"/>
    <mergeCell ref="A132:A133"/>
    <mergeCell ref="A113:A114"/>
    <mergeCell ref="B113:B114"/>
    <mergeCell ref="A117:A118"/>
    <mergeCell ref="A121:A122"/>
    <mergeCell ref="B121:B122"/>
    <mergeCell ref="A119:A120"/>
    <mergeCell ref="K90:K91"/>
    <mergeCell ref="J90:J91"/>
    <mergeCell ref="J74:J75"/>
    <mergeCell ref="J76:J77"/>
    <mergeCell ref="J88:J89"/>
    <mergeCell ref="B80:B81"/>
    <mergeCell ref="J78:J79"/>
    <mergeCell ref="K78:K79"/>
    <mergeCell ref="H74:H75"/>
    <mergeCell ref="E76:E77"/>
    <mergeCell ref="L38:L39"/>
    <mergeCell ref="L48:L49"/>
    <mergeCell ref="L40:L41"/>
    <mergeCell ref="L54:L55"/>
    <mergeCell ref="L50:L51"/>
    <mergeCell ref="B74:B75"/>
    <mergeCell ref="B52:B53"/>
    <mergeCell ref="I74:I75"/>
    <mergeCell ref="G74:G75"/>
    <mergeCell ref="L70:L71"/>
    <mergeCell ref="I18:I19"/>
    <mergeCell ref="I34:I35"/>
    <mergeCell ref="E30:E31"/>
    <mergeCell ref="I30:I31"/>
    <mergeCell ref="H34:H35"/>
    <mergeCell ref="F34:F35"/>
    <mergeCell ref="F30:F31"/>
    <mergeCell ref="G30:G31"/>
    <mergeCell ref="H30:H31"/>
    <mergeCell ref="I32:I33"/>
    <mergeCell ref="K36:K37"/>
    <mergeCell ref="K34:K35"/>
    <mergeCell ref="K18:K19"/>
    <mergeCell ref="L18:L19"/>
    <mergeCell ref="K30:K31"/>
    <mergeCell ref="K32:K33"/>
    <mergeCell ref="L36:L37"/>
    <mergeCell ref="L34:L35"/>
    <mergeCell ref="J34:J35"/>
    <mergeCell ref="J16:J17"/>
    <mergeCell ref="J20:J21"/>
    <mergeCell ref="L16:L17"/>
    <mergeCell ref="K16:K17"/>
    <mergeCell ref="L22:L23"/>
    <mergeCell ref="J22:J23"/>
    <mergeCell ref="K24:K25"/>
    <mergeCell ref="J32:J33"/>
    <mergeCell ref="A24:A25"/>
    <mergeCell ref="B24:B25"/>
    <mergeCell ref="A30:A31"/>
    <mergeCell ref="B32:B33"/>
    <mergeCell ref="A29:M29"/>
    <mergeCell ref="A32:A33"/>
    <mergeCell ref="L24:L25"/>
    <mergeCell ref="L30:L31"/>
    <mergeCell ref="L32:L33"/>
    <mergeCell ref="J30:J31"/>
    <mergeCell ref="B30:B31"/>
    <mergeCell ref="F32:F33"/>
    <mergeCell ref="G32:G33"/>
    <mergeCell ref="A34:A35"/>
    <mergeCell ref="E34:E35"/>
    <mergeCell ref="D34:D35"/>
    <mergeCell ref="B34:B35"/>
    <mergeCell ref="G34:G35"/>
    <mergeCell ref="H32:H33"/>
    <mergeCell ref="D32:D33"/>
    <mergeCell ref="E32:E33"/>
    <mergeCell ref="E18:E19"/>
    <mergeCell ref="H18:H19"/>
    <mergeCell ref="F18:F19"/>
    <mergeCell ref="D30:D31"/>
    <mergeCell ref="D24:D25"/>
    <mergeCell ref="G18:G19"/>
    <mergeCell ref="D22:D23"/>
    <mergeCell ref="D20:D21"/>
    <mergeCell ref="D18:D19"/>
    <mergeCell ref="B16:B17"/>
    <mergeCell ref="B22:B23"/>
    <mergeCell ref="A20:A21"/>
    <mergeCell ref="B20:B21"/>
    <mergeCell ref="A22:A23"/>
    <mergeCell ref="A18:A19"/>
    <mergeCell ref="I24:I25"/>
    <mergeCell ref="H24:H25"/>
    <mergeCell ref="I20:I21"/>
    <mergeCell ref="E24:E25"/>
    <mergeCell ref="E20:E21"/>
    <mergeCell ref="H20:H21"/>
    <mergeCell ref="E22:E23"/>
    <mergeCell ref="H22:H23"/>
    <mergeCell ref="I22:I23"/>
    <mergeCell ref="I10:I11"/>
    <mergeCell ref="A9:M9"/>
    <mergeCell ref="M10:M11"/>
    <mergeCell ref="B18:B19"/>
    <mergeCell ref="A14:A15"/>
    <mergeCell ref="D14:D15"/>
    <mergeCell ref="B12:B13"/>
    <mergeCell ref="A12:A13"/>
    <mergeCell ref="D16:D17"/>
    <mergeCell ref="A16:A17"/>
    <mergeCell ref="L14:L15"/>
    <mergeCell ref="A10:A11"/>
    <mergeCell ref="A5:I5"/>
    <mergeCell ref="E6:E7"/>
    <mergeCell ref="I6:I7"/>
    <mergeCell ref="F6:H6"/>
    <mergeCell ref="B6:B7"/>
    <mergeCell ref="L10:L11"/>
    <mergeCell ref="J10:J11"/>
    <mergeCell ref="B10:B11"/>
    <mergeCell ref="J1:M1"/>
    <mergeCell ref="M6:M7"/>
    <mergeCell ref="J6:L6"/>
    <mergeCell ref="A2:M2"/>
    <mergeCell ref="A3:M3"/>
    <mergeCell ref="A4:M4"/>
    <mergeCell ref="D6:D7"/>
    <mergeCell ref="C6:C7"/>
    <mergeCell ref="D52:D53"/>
    <mergeCell ref="B50:B51"/>
    <mergeCell ref="G70:G71"/>
    <mergeCell ref="B58:B59"/>
    <mergeCell ref="D58:D59"/>
    <mergeCell ref="B56:B57"/>
    <mergeCell ref="B54:B55"/>
    <mergeCell ref="D60:D61"/>
    <mergeCell ref="E70:E71"/>
    <mergeCell ref="B66:B67"/>
    <mergeCell ref="B42:B43"/>
    <mergeCell ref="B48:B49"/>
    <mergeCell ref="D50:D51"/>
    <mergeCell ref="E48:E49"/>
    <mergeCell ref="D48:D49"/>
    <mergeCell ref="D42:D43"/>
    <mergeCell ref="E42:E43"/>
    <mergeCell ref="K38:K39"/>
    <mergeCell ref="D40:D41"/>
    <mergeCell ref="I40:I41"/>
    <mergeCell ref="B38:B39"/>
    <mergeCell ref="J38:J39"/>
    <mergeCell ref="I38:I39"/>
    <mergeCell ref="J36:J37"/>
    <mergeCell ref="E40:E41"/>
    <mergeCell ref="H40:H41"/>
    <mergeCell ref="B40:B41"/>
    <mergeCell ref="E36:E37"/>
    <mergeCell ref="I36:I37"/>
    <mergeCell ref="D38:D39"/>
    <mergeCell ref="G38:G39"/>
    <mergeCell ref="B36:B37"/>
    <mergeCell ref="E38:E39"/>
    <mergeCell ref="F36:F37"/>
    <mergeCell ref="H36:H37"/>
    <mergeCell ref="H38:H39"/>
    <mergeCell ref="D36:D37"/>
    <mergeCell ref="G36:G37"/>
    <mergeCell ref="F38:F39"/>
    <mergeCell ref="H42:H43"/>
    <mergeCell ref="J42:J43"/>
    <mergeCell ref="F48:F49"/>
    <mergeCell ref="A47:M47"/>
    <mergeCell ref="G48:G49"/>
    <mergeCell ref="I48:I49"/>
    <mergeCell ref="J48:J49"/>
    <mergeCell ref="A42:A43"/>
    <mergeCell ref="K42:K43"/>
    <mergeCell ref="I42:I43"/>
    <mergeCell ref="J54:J55"/>
    <mergeCell ref="K48:K49"/>
    <mergeCell ref="J40:J41"/>
    <mergeCell ref="K40:K41"/>
    <mergeCell ref="J50:J51"/>
    <mergeCell ref="K50:K51"/>
    <mergeCell ref="H50:H51"/>
    <mergeCell ref="I52:I53"/>
    <mergeCell ref="D54:D55"/>
    <mergeCell ref="E54:E55"/>
    <mergeCell ref="H52:H53"/>
    <mergeCell ref="F54:F55"/>
    <mergeCell ref="G54:G55"/>
    <mergeCell ref="H54:H55"/>
    <mergeCell ref="F52:F53"/>
    <mergeCell ref="G50:G51"/>
    <mergeCell ref="I54:I55"/>
    <mergeCell ref="D56:D57"/>
    <mergeCell ref="I56:I57"/>
    <mergeCell ref="E58:E59"/>
    <mergeCell ref="G58:G59"/>
    <mergeCell ref="H58:H59"/>
    <mergeCell ref="B72:B73"/>
    <mergeCell ref="B60:B61"/>
    <mergeCell ref="A65:M65"/>
    <mergeCell ref="I68:I69"/>
    <mergeCell ref="L68:L69"/>
    <mergeCell ref="A66:A67"/>
    <mergeCell ref="H68:H69"/>
    <mergeCell ref="A68:A69"/>
    <mergeCell ref="L60:L61"/>
    <mergeCell ref="J66:J67"/>
    <mergeCell ref="E90:E91"/>
    <mergeCell ref="I82:I83"/>
    <mergeCell ref="B70:B71"/>
    <mergeCell ref="F68:F69"/>
    <mergeCell ref="G68:G69"/>
    <mergeCell ref="H72:H73"/>
    <mergeCell ref="F70:F71"/>
    <mergeCell ref="H70:H71"/>
    <mergeCell ref="B68:B69"/>
    <mergeCell ref="F72:F73"/>
    <mergeCell ref="D78:D79"/>
    <mergeCell ref="D80:D81"/>
    <mergeCell ref="A92:A93"/>
    <mergeCell ref="B92:B93"/>
    <mergeCell ref="D92:D93"/>
    <mergeCell ref="B82:B83"/>
    <mergeCell ref="D82:D83"/>
    <mergeCell ref="A87:M87"/>
    <mergeCell ref="E92:E93"/>
    <mergeCell ref="D90:D91"/>
    <mergeCell ref="D76:D77"/>
    <mergeCell ref="D74:D75"/>
    <mergeCell ref="I66:I67"/>
    <mergeCell ref="E88:E89"/>
    <mergeCell ref="D72:D73"/>
    <mergeCell ref="E72:E73"/>
    <mergeCell ref="I78:I79"/>
    <mergeCell ref="I88:I89"/>
    <mergeCell ref="E68:E69"/>
    <mergeCell ref="D66:D67"/>
    <mergeCell ref="A96:A97"/>
    <mergeCell ref="B100:B101"/>
    <mergeCell ref="E100:E101"/>
    <mergeCell ref="D70:D71"/>
    <mergeCell ref="D68:D69"/>
    <mergeCell ref="E94:E95"/>
    <mergeCell ref="E82:E83"/>
    <mergeCell ref="E74:E75"/>
    <mergeCell ref="D88:D89"/>
    <mergeCell ref="E80:E81"/>
    <mergeCell ref="A94:A95"/>
    <mergeCell ref="B94:B95"/>
    <mergeCell ref="D94:D95"/>
    <mergeCell ref="J94:J95"/>
    <mergeCell ref="K98:K99"/>
    <mergeCell ref="G94:G95"/>
    <mergeCell ref="H94:H95"/>
    <mergeCell ref="E96:E97"/>
    <mergeCell ref="A98:A99"/>
    <mergeCell ref="B98:B99"/>
    <mergeCell ref="I98:I99"/>
    <mergeCell ref="J98:J99"/>
    <mergeCell ref="H98:H99"/>
    <mergeCell ref="J100:J101"/>
    <mergeCell ref="K100:K101"/>
    <mergeCell ref="I100:I101"/>
    <mergeCell ref="H100:H101"/>
    <mergeCell ref="E98:E99"/>
    <mergeCell ref="F98:F99"/>
    <mergeCell ref="B96:B97"/>
    <mergeCell ref="F96:F97"/>
    <mergeCell ref="H96:H97"/>
    <mergeCell ref="G96:G97"/>
    <mergeCell ref="D98:D99"/>
    <mergeCell ref="D96:D97"/>
    <mergeCell ref="L100:L101"/>
    <mergeCell ref="K102:K103"/>
    <mergeCell ref="L111:L112"/>
    <mergeCell ref="I109:I110"/>
    <mergeCell ref="I111:I112"/>
    <mergeCell ref="K109:K110"/>
    <mergeCell ref="L109:L110"/>
    <mergeCell ref="J109:J110"/>
    <mergeCell ref="I102:I103"/>
    <mergeCell ref="L102:L103"/>
    <mergeCell ref="D119:D120"/>
    <mergeCell ref="J223:J224"/>
    <mergeCell ref="J115:J116"/>
    <mergeCell ref="J117:J118"/>
    <mergeCell ref="J119:J120"/>
    <mergeCell ref="A131:M131"/>
    <mergeCell ref="A115:A116"/>
    <mergeCell ref="B115:B116"/>
    <mergeCell ref="D115:D116"/>
    <mergeCell ref="E115:E116"/>
    <mergeCell ref="L326:L327"/>
    <mergeCell ref="D113:D114"/>
    <mergeCell ref="E113:E114"/>
    <mergeCell ref="J194:J195"/>
    <mergeCell ref="I202:I203"/>
    <mergeCell ref="J202:J203"/>
    <mergeCell ref="J165:J166"/>
    <mergeCell ref="F113:F114"/>
    <mergeCell ref="G113:G114"/>
    <mergeCell ref="D121:D122"/>
    <mergeCell ref="A349:M349"/>
    <mergeCell ref="F352:F354"/>
    <mergeCell ref="E332:E333"/>
    <mergeCell ref="F332:F333"/>
    <mergeCell ref="G332:G333"/>
    <mergeCell ref="D352:D354"/>
    <mergeCell ref="E352:E354"/>
    <mergeCell ref="A332:A333"/>
    <mergeCell ref="A330:A331"/>
    <mergeCell ref="G352:G354"/>
    <mergeCell ref="M225:M226"/>
    <mergeCell ref="M227:M228"/>
    <mergeCell ref="B275:B276"/>
    <mergeCell ref="D275:D276"/>
    <mergeCell ref="G269:G270"/>
    <mergeCell ref="H269:H270"/>
    <mergeCell ref="I269:I270"/>
    <mergeCell ref="J326:J327"/>
    <mergeCell ref="J269:J270"/>
    <mergeCell ref="C352:C354"/>
    <mergeCell ref="B388:B389"/>
    <mergeCell ref="A368:A369"/>
    <mergeCell ref="A352:A354"/>
    <mergeCell ref="B352:B354"/>
    <mergeCell ref="A358:A363"/>
    <mergeCell ref="A366:M366"/>
    <mergeCell ref="B368:B369"/>
    <mergeCell ref="L370:L371"/>
    <mergeCell ref="G358:G363"/>
    <mergeCell ref="F368:F369"/>
    <mergeCell ref="G368:G369"/>
    <mergeCell ref="E368:E369"/>
    <mergeCell ref="E358:E363"/>
    <mergeCell ref="F358:F363"/>
    <mergeCell ref="J368:J369"/>
    <mergeCell ref="H358:H363"/>
    <mergeCell ref="I358:I363"/>
    <mergeCell ref="H368:H369"/>
    <mergeCell ref="K358:K363"/>
    <mergeCell ref="J358:J363"/>
    <mergeCell ref="I368:I369"/>
    <mergeCell ref="C368:C369"/>
    <mergeCell ref="D376:D377"/>
    <mergeCell ref="F376:F377"/>
    <mergeCell ref="G376:G377"/>
    <mergeCell ref="E355:E356"/>
    <mergeCell ref="F355:F356"/>
    <mergeCell ref="D372:D373"/>
    <mergeCell ref="E372:E373"/>
    <mergeCell ref="C358:C363"/>
    <mergeCell ref="D368:D369"/>
    <mergeCell ref="C370:C371"/>
    <mergeCell ref="A427:A429"/>
    <mergeCell ref="A372:A373"/>
    <mergeCell ref="C382:C383"/>
    <mergeCell ref="A370:A371"/>
    <mergeCell ref="B370:B371"/>
    <mergeCell ref="C425:C426"/>
    <mergeCell ref="A388:A389"/>
    <mergeCell ref="B392:B393"/>
    <mergeCell ref="B376:B377"/>
    <mergeCell ref="L432:L434"/>
    <mergeCell ref="K432:K434"/>
    <mergeCell ref="F398:F399"/>
    <mergeCell ref="G398:G399"/>
    <mergeCell ref="H398:H399"/>
    <mergeCell ref="F410:F413"/>
    <mergeCell ref="F414:F416"/>
    <mergeCell ref="H430:H431"/>
    <mergeCell ref="H427:H428"/>
    <mergeCell ref="H420:H422"/>
    <mergeCell ref="A432:A434"/>
    <mergeCell ref="A430:A431"/>
    <mergeCell ref="J432:J434"/>
    <mergeCell ref="G430:G431"/>
    <mergeCell ref="G432:G434"/>
    <mergeCell ref="E432:E434"/>
    <mergeCell ref="F432:F434"/>
    <mergeCell ref="B432:B434"/>
    <mergeCell ref="B430:B431"/>
    <mergeCell ref="I430:I431"/>
    <mergeCell ref="L98:L99"/>
    <mergeCell ref="C355:C356"/>
    <mergeCell ref="B372:B373"/>
    <mergeCell ref="C372:C373"/>
    <mergeCell ref="A339:M339"/>
    <mergeCell ref="D358:D363"/>
    <mergeCell ref="L358:L363"/>
    <mergeCell ref="B355:B356"/>
    <mergeCell ref="A275:A276"/>
    <mergeCell ref="K215:K216"/>
    <mergeCell ref="D12:D13"/>
    <mergeCell ref="E16:E17"/>
    <mergeCell ref="H14:H15"/>
    <mergeCell ref="E14:E15"/>
    <mergeCell ref="H16:H17"/>
    <mergeCell ref="F14:F15"/>
    <mergeCell ref="G14:G15"/>
    <mergeCell ref="F16:F17"/>
    <mergeCell ref="G16:G17"/>
    <mergeCell ref="E12:E13"/>
    <mergeCell ref="B14:B15"/>
    <mergeCell ref="K14:K15"/>
    <mergeCell ref="K12:K13"/>
    <mergeCell ref="I14:I15"/>
    <mergeCell ref="D10:D11"/>
    <mergeCell ref="E10:E11"/>
    <mergeCell ref="F10:F11"/>
    <mergeCell ref="G10:G11"/>
    <mergeCell ref="H10:H11"/>
    <mergeCell ref="K10:K11"/>
    <mergeCell ref="J24:J25"/>
    <mergeCell ref="F12:F13"/>
    <mergeCell ref="G12:G13"/>
    <mergeCell ref="J12:J13"/>
    <mergeCell ref="I12:I13"/>
    <mergeCell ref="J14:J15"/>
    <mergeCell ref="J18:J19"/>
    <mergeCell ref="H12:H13"/>
    <mergeCell ref="I16:I17"/>
    <mergeCell ref="I50:I51"/>
    <mergeCell ref="H48:H49"/>
    <mergeCell ref="G52:G53"/>
    <mergeCell ref="E56:E57"/>
    <mergeCell ref="F56:F57"/>
    <mergeCell ref="E52:E53"/>
    <mergeCell ref="E50:E51"/>
    <mergeCell ref="G56:G57"/>
    <mergeCell ref="H56:H57"/>
    <mergeCell ref="F50:F51"/>
    <mergeCell ref="J58:J59"/>
    <mergeCell ref="E60:E61"/>
    <mergeCell ref="G60:G61"/>
    <mergeCell ref="H60:H61"/>
    <mergeCell ref="J60:J61"/>
    <mergeCell ref="I60:I61"/>
    <mergeCell ref="I58:I59"/>
    <mergeCell ref="H80:H81"/>
    <mergeCell ref="J80:J81"/>
    <mergeCell ref="K80:K81"/>
    <mergeCell ref="I80:I81"/>
    <mergeCell ref="E66:E67"/>
    <mergeCell ref="F66:F67"/>
    <mergeCell ref="G66:G67"/>
    <mergeCell ref="H66:H67"/>
    <mergeCell ref="G72:G73"/>
    <mergeCell ref="J68:J69"/>
    <mergeCell ref="H82:H83"/>
    <mergeCell ref="J82:J83"/>
    <mergeCell ref="K82:K83"/>
    <mergeCell ref="F88:F89"/>
    <mergeCell ref="G88:G89"/>
    <mergeCell ref="H88:H89"/>
    <mergeCell ref="K111:K112"/>
    <mergeCell ref="J113:J114"/>
    <mergeCell ref="J111:J112"/>
    <mergeCell ref="F90:F91"/>
    <mergeCell ref="G90:G91"/>
    <mergeCell ref="H90:H91"/>
    <mergeCell ref="F92:F93"/>
    <mergeCell ref="G92:G93"/>
    <mergeCell ref="H92:H93"/>
    <mergeCell ref="J102:J103"/>
    <mergeCell ref="F109:F110"/>
    <mergeCell ref="G109:G110"/>
    <mergeCell ref="H109:H110"/>
    <mergeCell ref="F111:F112"/>
    <mergeCell ref="G111:G112"/>
    <mergeCell ref="H111:H112"/>
    <mergeCell ref="H113:H114"/>
    <mergeCell ref="G115:G116"/>
    <mergeCell ref="H115:H116"/>
    <mergeCell ref="I115:I116"/>
    <mergeCell ref="I113:I114"/>
    <mergeCell ref="K113:K114"/>
    <mergeCell ref="B117:B118"/>
    <mergeCell ref="D117:D118"/>
    <mergeCell ref="E117:E118"/>
    <mergeCell ref="F117:F118"/>
    <mergeCell ref="G117:G118"/>
    <mergeCell ref="H117:H118"/>
    <mergeCell ref="E119:E120"/>
    <mergeCell ref="F119:F120"/>
    <mergeCell ref="G119:G120"/>
    <mergeCell ref="G121:G122"/>
    <mergeCell ref="E121:E122"/>
    <mergeCell ref="L115:L116"/>
    <mergeCell ref="I117:I118"/>
    <mergeCell ref="K117:K118"/>
    <mergeCell ref="F115:F116"/>
    <mergeCell ref="L123:L124"/>
    <mergeCell ref="K119:K120"/>
    <mergeCell ref="H119:H120"/>
    <mergeCell ref="I119:I120"/>
    <mergeCell ref="H121:H122"/>
    <mergeCell ref="I121:I122"/>
    <mergeCell ref="J121:J122"/>
    <mergeCell ref="K121:K122"/>
    <mergeCell ref="L121:L122"/>
    <mergeCell ref="H132:H133"/>
    <mergeCell ref="L119:L120"/>
    <mergeCell ref="A123:A124"/>
    <mergeCell ref="B123:B124"/>
    <mergeCell ref="D123:D124"/>
    <mergeCell ref="E123:E124"/>
    <mergeCell ref="H123:H124"/>
    <mergeCell ref="I123:I124"/>
    <mergeCell ref="J123:J124"/>
    <mergeCell ref="K123:K124"/>
    <mergeCell ref="I132:I133"/>
    <mergeCell ref="J132:J133"/>
    <mergeCell ref="K132:K133"/>
    <mergeCell ref="A134:A135"/>
    <mergeCell ref="B134:B135"/>
    <mergeCell ref="D134:D135"/>
    <mergeCell ref="E134:E135"/>
    <mergeCell ref="D132:D133"/>
    <mergeCell ref="E132:E133"/>
    <mergeCell ref="F132:F133"/>
    <mergeCell ref="K134:K135"/>
    <mergeCell ref="L134:L135"/>
    <mergeCell ref="B136:B137"/>
    <mergeCell ref="D136:D137"/>
    <mergeCell ref="E136:E137"/>
    <mergeCell ref="F136:F137"/>
    <mergeCell ref="G136:G137"/>
    <mergeCell ref="H136:H137"/>
    <mergeCell ref="K136:K137"/>
    <mergeCell ref="I136:I137"/>
    <mergeCell ref="B140:B141"/>
    <mergeCell ref="D140:D141"/>
    <mergeCell ref="E140:E141"/>
    <mergeCell ref="F140:F141"/>
    <mergeCell ref="A138:A139"/>
    <mergeCell ref="B138:B139"/>
    <mergeCell ref="D138:D139"/>
    <mergeCell ref="E138:E139"/>
    <mergeCell ref="A140:A141"/>
    <mergeCell ref="H142:H143"/>
    <mergeCell ref="I142:I143"/>
    <mergeCell ref="J142:J143"/>
    <mergeCell ref="K142:K143"/>
    <mergeCell ref="A142:A143"/>
    <mergeCell ref="B142:B143"/>
    <mergeCell ref="D142:D143"/>
    <mergeCell ref="E142:E143"/>
    <mergeCell ref="L142:L143"/>
    <mergeCell ref="A144:A145"/>
    <mergeCell ref="B144:B145"/>
    <mergeCell ref="C144:C145"/>
    <mergeCell ref="D144:D145"/>
    <mergeCell ref="E144:E145"/>
    <mergeCell ref="G144:G145"/>
    <mergeCell ref="H144:H145"/>
    <mergeCell ref="J144:J145"/>
    <mergeCell ref="K144:K145"/>
    <mergeCell ref="A146:A147"/>
    <mergeCell ref="B146:B147"/>
    <mergeCell ref="D146:D147"/>
    <mergeCell ref="E146:E147"/>
    <mergeCell ref="H146:H147"/>
    <mergeCell ref="I146:I147"/>
    <mergeCell ref="F153:F154"/>
    <mergeCell ref="G153:G154"/>
    <mergeCell ref="J153:J154"/>
    <mergeCell ref="K153:K154"/>
    <mergeCell ref="L144:L145"/>
    <mergeCell ref="M144:M145"/>
    <mergeCell ref="J146:J147"/>
    <mergeCell ref="K146:K147"/>
    <mergeCell ref="I144:I145"/>
    <mergeCell ref="A155:A156"/>
    <mergeCell ref="B155:B156"/>
    <mergeCell ref="D155:D156"/>
    <mergeCell ref="E155:E156"/>
    <mergeCell ref="L146:L147"/>
    <mergeCell ref="A152:M152"/>
    <mergeCell ref="A153:A154"/>
    <mergeCell ref="B153:B154"/>
    <mergeCell ref="D153:D154"/>
    <mergeCell ref="E153:E154"/>
    <mergeCell ref="L153:L154"/>
    <mergeCell ref="H155:H156"/>
    <mergeCell ref="H153:H154"/>
    <mergeCell ref="I153:I154"/>
    <mergeCell ref="I155:I156"/>
    <mergeCell ref="J155:J156"/>
    <mergeCell ref="K155:K156"/>
    <mergeCell ref="L155:L156"/>
    <mergeCell ref="L159:L160"/>
    <mergeCell ref="E157:E158"/>
    <mergeCell ref="L157:L158"/>
    <mergeCell ref="F159:F160"/>
    <mergeCell ref="G159:G160"/>
    <mergeCell ref="H159:H160"/>
    <mergeCell ref="I159:I160"/>
    <mergeCell ref="J157:J158"/>
    <mergeCell ref="A159:A160"/>
    <mergeCell ref="B159:B160"/>
    <mergeCell ref="D159:D160"/>
    <mergeCell ref="E159:E160"/>
    <mergeCell ref="J159:J160"/>
    <mergeCell ref="K159:K160"/>
    <mergeCell ref="A157:A158"/>
    <mergeCell ref="B157:B158"/>
    <mergeCell ref="D157:D158"/>
    <mergeCell ref="G157:G158"/>
    <mergeCell ref="H157:H158"/>
    <mergeCell ref="I157:I158"/>
    <mergeCell ref="F161:F162"/>
    <mergeCell ref="G161:G162"/>
    <mergeCell ref="H161:H162"/>
    <mergeCell ref="I161:I162"/>
    <mergeCell ref="K157:K158"/>
    <mergeCell ref="F157:F158"/>
    <mergeCell ref="E163:E164"/>
    <mergeCell ref="F163:F164"/>
    <mergeCell ref="G163:G164"/>
    <mergeCell ref="L163:L164"/>
    <mergeCell ref="H163:H164"/>
    <mergeCell ref="J161:J162"/>
    <mergeCell ref="I163:I164"/>
    <mergeCell ref="J163:J164"/>
    <mergeCell ref="K163:K164"/>
    <mergeCell ref="K161:K162"/>
    <mergeCell ref="G165:G166"/>
    <mergeCell ref="I165:I166"/>
    <mergeCell ref="K165:K166"/>
    <mergeCell ref="L165:L166"/>
    <mergeCell ref="A165:A166"/>
    <mergeCell ref="B165:B166"/>
    <mergeCell ref="D165:D166"/>
    <mergeCell ref="E165:E166"/>
    <mergeCell ref="J169:J170"/>
    <mergeCell ref="G167:G168"/>
    <mergeCell ref="H167:H168"/>
    <mergeCell ref="I167:I168"/>
    <mergeCell ref="J167:J168"/>
    <mergeCell ref="A167:A168"/>
    <mergeCell ref="B167:B168"/>
    <mergeCell ref="D167:D168"/>
    <mergeCell ref="E167:E168"/>
    <mergeCell ref="G188:G189"/>
    <mergeCell ref="K167:K168"/>
    <mergeCell ref="L167:L168"/>
    <mergeCell ref="A169:A170"/>
    <mergeCell ref="B169:B170"/>
    <mergeCell ref="D169:D170"/>
    <mergeCell ref="E169:E170"/>
    <mergeCell ref="G169:G170"/>
    <mergeCell ref="H169:H170"/>
    <mergeCell ref="I169:I170"/>
    <mergeCell ref="A176:A177"/>
    <mergeCell ref="B176:B177"/>
    <mergeCell ref="D176:D177"/>
    <mergeCell ref="E176:E177"/>
    <mergeCell ref="H176:H177"/>
    <mergeCell ref="A175:M175"/>
    <mergeCell ref="F176:F177"/>
    <mergeCell ref="G176:G177"/>
    <mergeCell ref="J178:J179"/>
    <mergeCell ref="K178:K179"/>
    <mergeCell ref="L169:L170"/>
    <mergeCell ref="M190:M191"/>
    <mergeCell ref="L178:L179"/>
    <mergeCell ref="L180:L181"/>
    <mergeCell ref="L182:L183"/>
    <mergeCell ref="L184:L185"/>
    <mergeCell ref="J186:J187"/>
    <mergeCell ref="K186:K187"/>
    <mergeCell ref="F178:F179"/>
    <mergeCell ref="G178:G179"/>
    <mergeCell ref="H178:H179"/>
    <mergeCell ref="M169:M170"/>
    <mergeCell ref="K169:K170"/>
    <mergeCell ref="J176:J177"/>
    <mergeCell ref="K176:K177"/>
    <mergeCell ref="L176:L177"/>
    <mergeCell ref="I176:I177"/>
    <mergeCell ref="I178:I179"/>
    <mergeCell ref="A178:A179"/>
    <mergeCell ref="B178:B179"/>
    <mergeCell ref="D178:D179"/>
    <mergeCell ref="E178:E179"/>
    <mergeCell ref="A180:A181"/>
    <mergeCell ref="B180:B181"/>
    <mergeCell ref="D180:D181"/>
    <mergeCell ref="E180:E181"/>
    <mergeCell ref="F182:F183"/>
    <mergeCell ref="G182:G183"/>
    <mergeCell ref="H182:H183"/>
    <mergeCell ref="F180:F181"/>
    <mergeCell ref="G180:G181"/>
    <mergeCell ref="A182:A183"/>
    <mergeCell ref="B182:B183"/>
    <mergeCell ref="D182:D183"/>
    <mergeCell ref="E182:E183"/>
    <mergeCell ref="H184:H185"/>
    <mergeCell ref="K180:K181"/>
    <mergeCell ref="I180:I181"/>
    <mergeCell ref="J180:J181"/>
    <mergeCell ref="H180:H181"/>
    <mergeCell ref="J182:J183"/>
    <mergeCell ref="K182:K183"/>
    <mergeCell ref="I182:I183"/>
    <mergeCell ref="I184:I185"/>
    <mergeCell ref="J184:J185"/>
    <mergeCell ref="K184:K185"/>
    <mergeCell ref="A184:A185"/>
    <mergeCell ref="B184:B185"/>
    <mergeCell ref="D184:D185"/>
    <mergeCell ref="E184:E185"/>
    <mergeCell ref="F184:F185"/>
    <mergeCell ref="G184:G185"/>
    <mergeCell ref="F186:F187"/>
    <mergeCell ref="G186:G187"/>
    <mergeCell ref="H186:H187"/>
    <mergeCell ref="I186:I187"/>
    <mergeCell ref="A186:A187"/>
    <mergeCell ref="B186:B187"/>
    <mergeCell ref="D186:D187"/>
    <mergeCell ref="E186:E187"/>
    <mergeCell ref="L186:L187"/>
    <mergeCell ref="A188:A189"/>
    <mergeCell ref="B188:B189"/>
    <mergeCell ref="D188:D189"/>
    <mergeCell ref="E188:E189"/>
    <mergeCell ref="F188:F189"/>
    <mergeCell ref="I188:I189"/>
    <mergeCell ref="J188:J189"/>
    <mergeCell ref="K188:K189"/>
    <mergeCell ref="L188:L189"/>
    <mergeCell ref="F190:F191"/>
    <mergeCell ref="G190:G191"/>
    <mergeCell ref="K190:K191"/>
    <mergeCell ref="L190:L191"/>
    <mergeCell ref="A190:A191"/>
    <mergeCell ref="B190:B191"/>
    <mergeCell ref="D190:D191"/>
    <mergeCell ref="E190:E191"/>
    <mergeCell ref="F192:F193"/>
    <mergeCell ref="G192:G193"/>
    <mergeCell ref="A192:A193"/>
    <mergeCell ref="B192:B193"/>
    <mergeCell ref="D192:D193"/>
    <mergeCell ref="E192:E193"/>
    <mergeCell ref="A194:A195"/>
    <mergeCell ref="B194:B195"/>
    <mergeCell ref="D194:D195"/>
    <mergeCell ref="E194:E195"/>
    <mergeCell ref="F194:F195"/>
    <mergeCell ref="G194:G195"/>
    <mergeCell ref="E196:E197"/>
    <mergeCell ref="L192:L193"/>
    <mergeCell ref="H194:H195"/>
    <mergeCell ref="I194:I195"/>
    <mergeCell ref="K194:K195"/>
    <mergeCell ref="L194:L195"/>
    <mergeCell ref="H192:H193"/>
    <mergeCell ref="I192:I193"/>
    <mergeCell ref="J192:J193"/>
    <mergeCell ref="K192:K193"/>
    <mergeCell ref="L202:L203"/>
    <mergeCell ref="L196:L197"/>
    <mergeCell ref="G196:G197"/>
    <mergeCell ref="H196:H197"/>
    <mergeCell ref="I196:I197"/>
    <mergeCell ref="J196:J197"/>
    <mergeCell ref="A204:A205"/>
    <mergeCell ref="B204:B205"/>
    <mergeCell ref="D204:D205"/>
    <mergeCell ref="E204:E205"/>
    <mergeCell ref="K196:K197"/>
    <mergeCell ref="H202:H203"/>
    <mergeCell ref="K202:K203"/>
    <mergeCell ref="A196:A197"/>
    <mergeCell ref="B196:B197"/>
    <mergeCell ref="D196:D197"/>
    <mergeCell ref="G206:G207"/>
    <mergeCell ref="H206:H207"/>
    <mergeCell ref="K206:K207"/>
    <mergeCell ref="I206:I207"/>
    <mergeCell ref="F204:F205"/>
    <mergeCell ref="G204:G205"/>
    <mergeCell ref="H204:H205"/>
    <mergeCell ref="I204:I205"/>
    <mergeCell ref="A208:A209"/>
    <mergeCell ref="B208:B209"/>
    <mergeCell ref="D208:D209"/>
    <mergeCell ref="E208:E209"/>
    <mergeCell ref="K204:K205"/>
    <mergeCell ref="L204:L205"/>
    <mergeCell ref="A206:A207"/>
    <mergeCell ref="B206:B207"/>
    <mergeCell ref="D206:D207"/>
    <mergeCell ref="E206:E207"/>
    <mergeCell ref="F210:F211"/>
    <mergeCell ref="G210:G211"/>
    <mergeCell ref="H210:H211"/>
    <mergeCell ref="I210:I211"/>
    <mergeCell ref="A210:A211"/>
    <mergeCell ref="B210:B211"/>
    <mergeCell ref="D210:D211"/>
    <mergeCell ref="E210:E211"/>
    <mergeCell ref="L213:L214"/>
    <mergeCell ref="M229:M230"/>
    <mergeCell ref="B213:B214"/>
    <mergeCell ref="D213:D214"/>
    <mergeCell ref="B215:B216"/>
    <mergeCell ref="D215:D216"/>
    <mergeCell ref="A220:M220"/>
    <mergeCell ref="A221:A222"/>
    <mergeCell ref="B221:B222"/>
    <mergeCell ref="K223:K224"/>
    <mergeCell ref="H221:H222"/>
    <mergeCell ref="I221:I222"/>
    <mergeCell ref="K221:K222"/>
    <mergeCell ref="L221:L222"/>
    <mergeCell ref="J221:J222"/>
    <mergeCell ref="D221:D222"/>
    <mergeCell ref="E221:E222"/>
    <mergeCell ref="F221:F222"/>
    <mergeCell ref="G221:G222"/>
    <mergeCell ref="F223:F224"/>
    <mergeCell ref="G223:G224"/>
    <mergeCell ref="H223:H224"/>
    <mergeCell ref="I223:I224"/>
    <mergeCell ref="A223:A224"/>
    <mergeCell ref="B223:B224"/>
    <mergeCell ref="D223:D224"/>
    <mergeCell ref="E223:E224"/>
    <mergeCell ref="H225:H226"/>
    <mergeCell ref="I225:I226"/>
    <mergeCell ref="A225:A226"/>
    <mergeCell ref="B225:B226"/>
    <mergeCell ref="D225:D226"/>
    <mergeCell ref="E225:E226"/>
    <mergeCell ref="J225:J226"/>
    <mergeCell ref="K225:K226"/>
    <mergeCell ref="L225:L226"/>
    <mergeCell ref="A227:A228"/>
    <mergeCell ref="B227:B228"/>
    <mergeCell ref="D227:D228"/>
    <mergeCell ref="E227:E228"/>
    <mergeCell ref="F227:F228"/>
    <mergeCell ref="F225:F226"/>
    <mergeCell ref="G225:G226"/>
    <mergeCell ref="I227:I228"/>
    <mergeCell ref="J227:J228"/>
    <mergeCell ref="G227:G228"/>
    <mergeCell ref="H227:H228"/>
    <mergeCell ref="K227:K228"/>
    <mergeCell ref="L227:L228"/>
    <mergeCell ref="D231:D232"/>
    <mergeCell ref="E231:E232"/>
    <mergeCell ref="G231:G232"/>
    <mergeCell ref="H231:H232"/>
    <mergeCell ref="A229:A230"/>
    <mergeCell ref="B229:B230"/>
    <mergeCell ref="D229:D230"/>
    <mergeCell ref="E229:E230"/>
    <mergeCell ref="H229:H230"/>
    <mergeCell ref="I229:I230"/>
    <mergeCell ref="I231:I232"/>
    <mergeCell ref="F229:F230"/>
    <mergeCell ref="G229:G230"/>
    <mergeCell ref="H233:H234"/>
    <mergeCell ref="I233:I234"/>
    <mergeCell ref="G233:G234"/>
    <mergeCell ref="J233:J234"/>
    <mergeCell ref="K233:K234"/>
    <mergeCell ref="J231:J232"/>
    <mergeCell ref="K231:K232"/>
    <mergeCell ref="J229:J230"/>
    <mergeCell ref="K229:K230"/>
    <mergeCell ref="F239:F240"/>
    <mergeCell ref="G239:G240"/>
    <mergeCell ref="H239:H240"/>
    <mergeCell ref="I239:I240"/>
    <mergeCell ref="A239:A240"/>
    <mergeCell ref="B239:B240"/>
    <mergeCell ref="D239:D240"/>
    <mergeCell ref="E239:E240"/>
    <mergeCell ref="J239:J240"/>
    <mergeCell ref="K239:K240"/>
    <mergeCell ref="G245:G246"/>
    <mergeCell ref="I245:I246"/>
    <mergeCell ref="J241:J242"/>
    <mergeCell ref="K241:K242"/>
    <mergeCell ref="I243:I244"/>
    <mergeCell ref="J245:J246"/>
    <mergeCell ref="K245:K246"/>
    <mergeCell ref="A245:A246"/>
    <mergeCell ref="A243:A244"/>
    <mergeCell ref="B243:B244"/>
    <mergeCell ref="D243:D244"/>
    <mergeCell ref="B245:B246"/>
    <mergeCell ref="D245:D246"/>
    <mergeCell ref="E243:E244"/>
    <mergeCell ref="L241:L242"/>
    <mergeCell ref="A241:A242"/>
    <mergeCell ref="G241:G242"/>
    <mergeCell ref="I241:I242"/>
    <mergeCell ref="H241:H242"/>
    <mergeCell ref="B241:B242"/>
    <mergeCell ref="D241:D242"/>
    <mergeCell ref="E241:E242"/>
    <mergeCell ref="F241:F242"/>
    <mergeCell ref="L245:L246"/>
    <mergeCell ref="J243:J244"/>
    <mergeCell ref="K243:K244"/>
    <mergeCell ref="L243:L244"/>
    <mergeCell ref="E245:E246"/>
    <mergeCell ref="F245:F246"/>
    <mergeCell ref="H245:H246"/>
    <mergeCell ref="F243:F244"/>
    <mergeCell ref="G243:G244"/>
    <mergeCell ref="H243:H244"/>
    <mergeCell ref="F247:F248"/>
    <mergeCell ref="G247:G248"/>
    <mergeCell ref="H247:H248"/>
    <mergeCell ref="I247:I248"/>
    <mergeCell ref="A247:A248"/>
    <mergeCell ref="B247:B248"/>
    <mergeCell ref="D247:D248"/>
    <mergeCell ref="E247:E248"/>
    <mergeCell ref="J247:J248"/>
    <mergeCell ref="K247:K248"/>
    <mergeCell ref="L247:L248"/>
    <mergeCell ref="A249:A250"/>
    <mergeCell ref="B249:B250"/>
    <mergeCell ref="D249:D250"/>
    <mergeCell ref="E249:E250"/>
    <mergeCell ref="F249:F250"/>
    <mergeCell ref="G249:G250"/>
    <mergeCell ref="H249:H250"/>
    <mergeCell ref="I249:I250"/>
    <mergeCell ref="J249:J250"/>
    <mergeCell ref="K249:K250"/>
    <mergeCell ref="L249:L250"/>
    <mergeCell ref="I251:I252"/>
    <mergeCell ref="J251:J252"/>
    <mergeCell ref="L251:L252"/>
    <mergeCell ref="K251:K252"/>
    <mergeCell ref="J259:J260"/>
    <mergeCell ref="A253:A254"/>
    <mergeCell ref="B253:B254"/>
    <mergeCell ref="D253:D254"/>
    <mergeCell ref="E253:E254"/>
    <mergeCell ref="H253:H254"/>
    <mergeCell ref="I253:I254"/>
    <mergeCell ref="A251:A252"/>
    <mergeCell ref="B251:B252"/>
    <mergeCell ref="E259:E260"/>
    <mergeCell ref="F259:F260"/>
    <mergeCell ref="E251:E252"/>
    <mergeCell ref="H251:H252"/>
    <mergeCell ref="D251:D252"/>
    <mergeCell ref="K253:K254"/>
    <mergeCell ref="L253:L254"/>
    <mergeCell ref="A258:M258"/>
    <mergeCell ref="A259:A260"/>
    <mergeCell ref="B259:B260"/>
    <mergeCell ref="D259:D260"/>
    <mergeCell ref="M259:M260"/>
    <mergeCell ref="J253:J254"/>
    <mergeCell ref="G259:G260"/>
    <mergeCell ref="H259:H260"/>
    <mergeCell ref="K259:K260"/>
    <mergeCell ref="J263:J264"/>
    <mergeCell ref="H263:H264"/>
    <mergeCell ref="K263:K264"/>
    <mergeCell ref="L259:L260"/>
    <mergeCell ref="A261:A262"/>
    <mergeCell ref="B261:B262"/>
    <mergeCell ref="D261:D262"/>
    <mergeCell ref="E261:E262"/>
    <mergeCell ref="I259:I260"/>
    <mergeCell ref="G261:G262"/>
    <mergeCell ref="H261:H262"/>
    <mergeCell ref="I265:I266"/>
    <mergeCell ref="I263:I264"/>
    <mergeCell ref="A263:A264"/>
    <mergeCell ref="B263:B264"/>
    <mergeCell ref="J261:J262"/>
    <mergeCell ref="K261:K262"/>
    <mergeCell ref="L261:L262"/>
    <mergeCell ref="H265:H266"/>
    <mergeCell ref="I261:I262"/>
    <mergeCell ref="D263:D264"/>
    <mergeCell ref="E263:E264"/>
    <mergeCell ref="F263:F264"/>
    <mergeCell ref="G263:G264"/>
    <mergeCell ref="F261:F262"/>
    <mergeCell ref="L267:L268"/>
    <mergeCell ref="J265:J266"/>
    <mergeCell ref="K265:K266"/>
    <mergeCell ref="L265:L266"/>
    <mergeCell ref="J267:J268"/>
    <mergeCell ref="L263:L264"/>
    <mergeCell ref="F267:F268"/>
    <mergeCell ref="G267:G268"/>
    <mergeCell ref="H267:H268"/>
    <mergeCell ref="A265:A266"/>
    <mergeCell ref="B265:B266"/>
    <mergeCell ref="D265:D266"/>
    <mergeCell ref="E265:E266"/>
    <mergeCell ref="A267:A268"/>
    <mergeCell ref="F265:F266"/>
    <mergeCell ref="G265:G266"/>
    <mergeCell ref="K269:K270"/>
    <mergeCell ref="J271:J272"/>
    <mergeCell ref="K267:K268"/>
    <mergeCell ref="B269:B270"/>
    <mergeCell ref="D269:D270"/>
    <mergeCell ref="E269:E270"/>
    <mergeCell ref="I267:I268"/>
    <mergeCell ref="B267:B268"/>
    <mergeCell ref="D267:D268"/>
    <mergeCell ref="E267:E268"/>
    <mergeCell ref="L269:L270"/>
    <mergeCell ref="A271:A272"/>
    <mergeCell ref="B271:B272"/>
    <mergeCell ref="D271:D272"/>
    <mergeCell ref="E271:E272"/>
    <mergeCell ref="H271:H272"/>
    <mergeCell ref="I271:I272"/>
    <mergeCell ref="F271:F272"/>
    <mergeCell ref="F269:F270"/>
    <mergeCell ref="A269:A270"/>
    <mergeCell ref="L271:L272"/>
    <mergeCell ref="A273:A274"/>
    <mergeCell ref="B273:B274"/>
    <mergeCell ref="D273:D274"/>
    <mergeCell ref="E273:E274"/>
    <mergeCell ref="H273:H274"/>
    <mergeCell ref="I273:I274"/>
    <mergeCell ref="J273:J274"/>
    <mergeCell ref="K273:K274"/>
    <mergeCell ref="M275:M276"/>
    <mergeCell ref="L273:L274"/>
    <mergeCell ref="E275:E276"/>
    <mergeCell ref="H275:H276"/>
    <mergeCell ref="I275:I276"/>
    <mergeCell ref="J275:J276"/>
    <mergeCell ref="K275:K276"/>
    <mergeCell ref="L275:L276"/>
    <mergeCell ref="F273:F274"/>
    <mergeCell ref="F275:F276"/>
    <mergeCell ref="K299:K302"/>
    <mergeCell ref="L303:L313"/>
    <mergeCell ref="A303:A313"/>
    <mergeCell ref="D303:D313"/>
    <mergeCell ref="E303:E313"/>
    <mergeCell ref="F303:F313"/>
    <mergeCell ref="A299:A302"/>
    <mergeCell ref="A279:M279"/>
    <mergeCell ref="A285:M285"/>
    <mergeCell ref="A295:M295"/>
    <mergeCell ref="A296:A298"/>
    <mergeCell ref="E296:E298"/>
    <mergeCell ref="I296:I298"/>
    <mergeCell ref="J296:J298"/>
    <mergeCell ref="E317:E318"/>
    <mergeCell ref="E299:E302"/>
    <mergeCell ref="I299:I302"/>
    <mergeCell ref="J299:J302"/>
    <mergeCell ref="F317:F318"/>
    <mergeCell ref="H303:H313"/>
    <mergeCell ref="K317:K318"/>
    <mergeCell ref="I303:I313"/>
    <mergeCell ref="J303:J313"/>
    <mergeCell ref="K303:K313"/>
    <mergeCell ref="A316:M316"/>
    <mergeCell ref="A317:A318"/>
    <mergeCell ref="B317:B318"/>
    <mergeCell ref="C317:C318"/>
    <mergeCell ref="D317:D318"/>
    <mergeCell ref="M317:M318"/>
    <mergeCell ref="G319:G320"/>
    <mergeCell ref="H319:H320"/>
    <mergeCell ref="A321:A322"/>
    <mergeCell ref="B321:B322"/>
    <mergeCell ref="C321:C322"/>
    <mergeCell ref="D321:D322"/>
    <mergeCell ref="A319:A320"/>
    <mergeCell ref="B319:B320"/>
    <mergeCell ref="C319:C320"/>
    <mergeCell ref="D319:D320"/>
    <mergeCell ref="K321:K322"/>
    <mergeCell ref="L321:L322"/>
    <mergeCell ref="E321:E322"/>
    <mergeCell ref="L317:L318"/>
    <mergeCell ref="G317:G318"/>
    <mergeCell ref="H317:H318"/>
    <mergeCell ref="I317:I318"/>
    <mergeCell ref="J317:J318"/>
    <mergeCell ref="E319:E320"/>
    <mergeCell ref="F319:F320"/>
    <mergeCell ref="J321:J322"/>
    <mergeCell ref="H323:H324"/>
    <mergeCell ref="I323:I324"/>
    <mergeCell ref="J323:J324"/>
    <mergeCell ref="M321:M322"/>
    <mergeCell ref="I319:I320"/>
    <mergeCell ref="J319:J320"/>
    <mergeCell ref="K319:K320"/>
    <mergeCell ref="L319:L320"/>
    <mergeCell ref="M319:M320"/>
    <mergeCell ref="A323:A324"/>
    <mergeCell ref="B323:B324"/>
    <mergeCell ref="C323:C324"/>
    <mergeCell ref="D323:D324"/>
    <mergeCell ref="G321:G322"/>
    <mergeCell ref="I321:I322"/>
    <mergeCell ref="E326:E327"/>
    <mergeCell ref="F326:F327"/>
    <mergeCell ref="G326:G327"/>
    <mergeCell ref="H326:H327"/>
    <mergeCell ref="G323:G324"/>
    <mergeCell ref="K323:K324"/>
    <mergeCell ref="E323:E324"/>
    <mergeCell ref="F323:F324"/>
    <mergeCell ref="A325:M325"/>
    <mergeCell ref="K326:K327"/>
    <mergeCell ref="M414:M416"/>
    <mergeCell ref="F417:F419"/>
    <mergeCell ref="G417:G419"/>
    <mergeCell ref="M417:M419"/>
    <mergeCell ref="G420:G422"/>
    <mergeCell ref="M323:M324"/>
    <mergeCell ref="L323:L324"/>
    <mergeCell ref="K355:K356"/>
    <mergeCell ref="G355:G356"/>
    <mergeCell ref="L368:L369"/>
    <mergeCell ref="F423:F426"/>
    <mergeCell ref="G423:G426"/>
    <mergeCell ref="A392:A393"/>
    <mergeCell ref="G392:G393"/>
    <mergeCell ref="D394:D395"/>
    <mergeCell ref="E394:E395"/>
    <mergeCell ref="B394:B395"/>
    <mergeCell ref="F394:F395"/>
    <mergeCell ref="F420:F422"/>
    <mergeCell ref="A423:A426"/>
    <mergeCell ref="M48:M49"/>
    <mergeCell ref="M50:M51"/>
    <mergeCell ref="B518:I518"/>
    <mergeCell ref="M425:M426"/>
    <mergeCell ref="F427:F429"/>
    <mergeCell ref="G427:G429"/>
    <mergeCell ref="M427:M429"/>
    <mergeCell ref="M430:M431"/>
    <mergeCell ref="M432:M434"/>
    <mergeCell ref="I432:I434"/>
    <mergeCell ref="M68:M69"/>
    <mergeCell ref="M66:M67"/>
    <mergeCell ref="M20:M21"/>
    <mergeCell ref="M42:M43"/>
    <mergeCell ref="L12:L13"/>
    <mergeCell ref="M70:M71"/>
    <mergeCell ref="M22:M23"/>
    <mergeCell ref="M24:M25"/>
    <mergeCell ref="M38:M39"/>
    <mergeCell ref="M36:M37"/>
    <mergeCell ref="M12:M13"/>
    <mergeCell ref="M14:M15"/>
    <mergeCell ref="M16:M17"/>
    <mergeCell ref="L52:L53"/>
    <mergeCell ref="L42:L43"/>
    <mergeCell ref="L20:L21"/>
    <mergeCell ref="M18:M19"/>
    <mergeCell ref="M34:M35"/>
    <mergeCell ref="M32:M33"/>
    <mergeCell ref="M40:M41"/>
    <mergeCell ref="L58:L59"/>
    <mergeCell ref="L56:L57"/>
    <mergeCell ref="K56:K57"/>
    <mergeCell ref="K66:K67"/>
    <mergeCell ref="L66:L67"/>
    <mergeCell ref="L76:L77"/>
    <mergeCell ref="K76:K77"/>
    <mergeCell ref="L72:L73"/>
    <mergeCell ref="M52:M53"/>
    <mergeCell ref="M54:M55"/>
    <mergeCell ref="M90:M91"/>
    <mergeCell ref="M80:M81"/>
    <mergeCell ref="M82:M83"/>
    <mergeCell ref="M72:M73"/>
    <mergeCell ref="M74:M75"/>
    <mergeCell ref="M76:M77"/>
    <mergeCell ref="M78:M79"/>
    <mergeCell ref="M88:M89"/>
    <mergeCell ref="M196:M197"/>
    <mergeCell ref="M155:M156"/>
    <mergeCell ref="M92:M93"/>
    <mergeCell ref="M94:M95"/>
    <mergeCell ref="M96:M97"/>
    <mergeCell ref="M98:M99"/>
    <mergeCell ref="M146:M147"/>
    <mergeCell ref="M109:M110"/>
    <mergeCell ref="M111:M112"/>
    <mergeCell ref="M113:M114"/>
    <mergeCell ref="M100:M101"/>
    <mergeCell ref="M102:M103"/>
    <mergeCell ref="M165:M166"/>
    <mergeCell ref="M167:M168"/>
    <mergeCell ref="M153:M154"/>
    <mergeCell ref="M115:M116"/>
    <mergeCell ref="M117:M118"/>
    <mergeCell ref="M119:M120"/>
    <mergeCell ref="M121:M122"/>
    <mergeCell ref="M163:M164"/>
    <mergeCell ref="A213:A214"/>
    <mergeCell ref="A215:A216"/>
    <mergeCell ref="M273:M274"/>
    <mergeCell ref="M271:M272"/>
    <mergeCell ref="M269:M270"/>
    <mergeCell ref="M267:M268"/>
    <mergeCell ref="M265:M266"/>
    <mergeCell ref="M263:M264"/>
    <mergeCell ref="M261:M262"/>
    <mergeCell ref="K271:K272"/>
  </mergeCells>
  <phoneticPr fontId="0" type="noConversion"/>
  <printOptions horizontalCentered="1" verticalCentered="1"/>
  <pageMargins left="0.71" right="0.36" top="0.55118110236220474" bottom="0.68" header="0.3" footer="0.43"/>
  <pageSetup paperSize="9" scale="66" fitToHeight="23" orientation="landscape" r:id="rId1"/>
  <headerFooter differentFirst="1">
    <oddHeader xml:space="preserve">&amp;C&amp;P&amp;RПродовження додатка 
 </oddHeader>
  </headerFooter>
  <rowBreaks count="1" manualBreakCount="1">
    <brk id="33" max="12" man="1"/>
  </rowBreaks>
  <drawing r:id="rId2"/>
  <legacyDrawing r:id="rId3"/>
  <oleObjects>
    <mc:AlternateContent xmlns:mc="http://schemas.openxmlformats.org/markup-compatibility/2006">
      <mc:Choice Requires="x14">
        <oleObject progId="Equation.3" shapeId="1026" r:id="rId4">
          <objectPr defaultSize="0" autoPict="0" r:id="rId5">
            <anchor moveWithCells="1" sizeWithCells="1">
              <from>
                <xdr:col>2</xdr:col>
                <xdr:colOff>0</xdr:colOff>
                <xdr:row>85</xdr:row>
                <xdr:rowOff>0</xdr:rowOff>
              </from>
              <to>
                <xdr:col>2</xdr:col>
                <xdr:colOff>104775</xdr:colOff>
                <xdr:row>85</xdr:row>
                <xdr:rowOff>0</xdr:rowOff>
              </to>
            </anchor>
          </objectPr>
        </oleObject>
      </mc:Choice>
      <mc:Fallback>
        <oleObject progId="Equation.3" shapeId="1026" r:id="rId4"/>
      </mc:Fallback>
    </mc:AlternateContent>
    <mc:AlternateContent xmlns:mc="http://schemas.openxmlformats.org/markup-compatibility/2006">
      <mc:Choice Requires="x14">
        <oleObject progId="Equation.3" shapeId="1027" r:id="rId6">
          <objectPr defaultSize="0" autoPict="0" r:id="rId7">
            <anchor moveWithCells="1" sizeWithCells="1">
              <from>
                <xdr:col>2</xdr:col>
                <xdr:colOff>0</xdr:colOff>
                <xdr:row>85</xdr:row>
                <xdr:rowOff>0</xdr:rowOff>
              </from>
              <to>
                <xdr:col>2</xdr:col>
                <xdr:colOff>104775</xdr:colOff>
                <xdr:row>85</xdr:row>
                <xdr:rowOff>0</xdr:rowOff>
              </to>
            </anchor>
          </objectPr>
        </oleObject>
      </mc:Choice>
      <mc:Fallback>
        <oleObject progId="Equation.3" shapeId="1027" r:id="rId6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7">
            <anchor moveWithCells="1" sizeWithCells="1">
              <from>
                <xdr:col>2</xdr:col>
                <xdr:colOff>0</xdr:colOff>
                <xdr:row>85</xdr:row>
                <xdr:rowOff>0</xdr:rowOff>
              </from>
              <to>
                <xdr:col>2</xdr:col>
                <xdr:colOff>104775</xdr:colOff>
                <xdr:row>85</xdr:row>
                <xdr:rowOff>0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37" r:id="rId9">
          <objectPr defaultSize="0" autoPict="0" r:id="rId5">
            <anchor moveWithCells="1" sizeWithCells="1">
              <from>
                <xdr:col>2</xdr:col>
                <xdr:colOff>0</xdr:colOff>
                <xdr:row>106</xdr:row>
                <xdr:rowOff>0</xdr:rowOff>
              </from>
              <to>
                <xdr:col>2</xdr:col>
                <xdr:colOff>104775</xdr:colOff>
                <xdr:row>106</xdr:row>
                <xdr:rowOff>0</xdr:rowOff>
              </to>
            </anchor>
          </objectPr>
        </oleObject>
      </mc:Choice>
      <mc:Fallback>
        <oleObject progId="Equation.3" shapeId="1037" r:id="rId9"/>
      </mc:Fallback>
    </mc:AlternateContent>
    <mc:AlternateContent xmlns:mc="http://schemas.openxmlformats.org/markup-compatibility/2006">
      <mc:Choice Requires="x14">
        <oleObject progId="Equation.3" shapeId="1038" r:id="rId10">
          <objectPr defaultSize="0" autoPict="0" r:id="rId7">
            <anchor moveWithCells="1" sizeWithCells="1">
              <from>
                <xdr:col>2</xdr:col>
                <xdr:colOff>0</xdr:colOff>
                <xdr:row>106</xdr:row>
                <xdr:rowOff>0</xdr:rowOff>
              </from>
              <to>
                <xdr:col>2</xdr:col>
                <xdr:colOff>104775</xdr:colOff>
                <xdr:row>106</xdr:row>
                <xdr:rowOff>0</xdr:rowOff>
              </to>
            </anchor>
          </objectPr>
        </oleObject>
      </mc:Choice>
      <mc:Fallback>
        <oleObject progId="Equation.3" shapeId="1038" r:id="rId10"/>
      </mc:Fallback>
    </mc:AlternateContent>
    <mc:AlternateContent xmlns:mc="http://schemas.openxmlformats.org/markup-compatibility/2006">
      <mc:Choice Requires="x14">
        <oleObject progId="Equation.3" shapeId="1039" r:id="rId11">
          <objectPr defaultSize="0" autoPict="0" r:id="rId7">
            <anchor moveWithCells="1" sizeWithCells="1">
              <from>
                <xdr:col>2</xdr:col>
                <xdr:colOff>0</xdr:colOff>
                <xdr:row>106</xdr:row>
                <xdr:rowOff>0</xdr:rowOff>
              </from>
              <to>
                <xdr:col>2</xdr:col>
                <xdr:colOff>104775</xdr:colOff>
                <xdr:row>106</xdr:row>
                <xdr:rowOff>0</xdr:rowOff>
              </to>
            </anchor>
          </objectPr>
        </oleObject>
      </mc:Choice>
      <mc:Fallback>
        <oleObject progId="Equation.3" shapeId="1039" r:id="rId11"/>
      </mc:Fallback>
    </mc:AlternateContent>
    <mc:AlternateContent xmlns:mc="http://schemas.openxmlformats.org/markup-compatibility/2006">
      <mc:Choice Requires="x14">
        <oleObject progId="Equation.3" shapeId="1040" r:id="rId12">
          <objectPr defaultSize="0" autoPict="0" r:id="rId5">
            <anchor moveWithCells="1" sizeWithCells="1">
              <from>
                <xdr:col>2</xdr:col>
                <xdr:colOff>0</xdr:colOff>
                <xdr:row>130</xdr:row>
                <xdr:rowOff>0</xdr:rowOff>
              </from>
              <to>
                <xdr:col>2</xdr:col>
                <xdr:colOff>104775</xdr:colOff>
                <xdr:row>130</xdr:row>
                <xdr:rowOff>0</xdr:rowOff>
              </to>
            </anchor>
          </objectPr>
        </oleObject>
      </mc:Choice>
      <mc:Fallback>
        <oleObject progId="Equation.3" shapeId="1040" r:id="rId12"/>
      </mc:Fallback>
    </mc:AlternateContent>
    <mc:AlternateContent xmlns:mc="http://schemas.openxmlformats.org/markup-compatibility/2006">
      <mc:Choice Requires="x14">
        <oleObject progId="Equation.3" shapeId="1041" r:id="rId13">
          <objectPr defaultSize="0" autoPict="0" r:id="rId7">
            <anchor moveWithCells="1" sizeWithCells="1">
              <from>
                <xdr:col>2</xdr:col>
                <xdr:colOff>0</xdr:colOff>
                <xdr:row>130</xdr:row>
                <xdr:rowOff>0</xdr:rowOff>
              </from>
              <to>
                <xdr:col>2</xdr:col>
                <xdr:colOff>104775</xdr:colOff>
                <xdr:row>130</xdr:row>
                <xdr:rowOff>0</xdr:rowOff>
              </to>
            </anchor>
          </objectPr>
        </oleObject>
      </mc:Choice>
      <mc:Fallback>
        <oleObject progId="Equation.3" shapeId="1041" r:id="rId13"/>
      </mc:Fallback>
    </mc:AlternateContent>
    <mc:AlternateContent xmlns:mc="http://schemas.openxmlformats.org/markup-compatibility/2006">
      <mc:Choice Requires="x14">
        <oleObject progId="Equation.3" shapeId="1042" r:id="rId14">
          <objectPr defaultSize="0" autoPict="0" r:id="rId7">
            <anchor moveWithCells="1" sizeWithCells="1">
              <from>
                <xdr:col>2</xdr:col>
                <xdr:colOff>0</xdr:colOff>
                <xdr:row>130</xdr:row>
                <xdr:rowOff>0</xdr:rowOff>
              </from>
              <to>
                <xdr:col>2</xdr:col>
                <xdr:colOff>104775</xdr:colOff>
                <xdr:row>130</xdr:row>
                <xdr:rowOff>0</xdr:rowOff>
              </to>
            </anchor>
          </objectPr>
        </oleObject>
      </mc:Choice>
      <mc:Fallback>
        <oleObject progId="Equation.3" shapeId="1042" r:id="rId14"/>
      </mc:Fallback>
    </mc:AlternateContent>
    <mc:AlternateContent xmlns:mc="http://schemas.openxmlformats.org/markup-compatibility/2006">
      <mc:Choice Requires="x14">
        <oleObject progId="Equation.3" shapeId="1043" r:id="rId15">
          <objectPr defaultSize="0" autoPict="0" r:id="rId5">
            <anchor moveWithCells="1" sizeWithCells="1">
              <from>
                <xdr:col>2</xdr:col>
                <xdr:colOff>0</xdr:colOff>
                <xdr:row>151</xdr:row>
                <xdr:rowOff>0</xdr:rowOff>
              </from>
              <to>
                <xdr:col>2</xdr:col>
                <xdr:colOff>104775</xdr:colOff>
                <xdr:row>151</xdr:row>
                <xdr:rowOff>0</xdr:rowOff>
              </to>
            </anchor>
          </objectPr>
        </oleObject>
      </mc:Choice>
      <mc:Fallback>
        <oleObject progId="Equation.3" shapeId="1043" r:id="rId15"/>
      </mc:Fallback>
    </mc:AlternateContent>
    <mc:AlternateContent xmlns:mc="http://schemas.openxmlformats.org/markup-compatibility/2006">
      <mc:Choice Requires="x14">
        <oleObject progId="Equation.3" shapeId="1044" r:id="rId16">
          <objectPr defaultSize="0" autoPict="0" r:id="rId7">
            <anchor moveWithCells="1" sizeWithCells="1">
              <from>
                <xdr:col>2</xdr:col>
                <xdr:colOff>0</xdr:colOff>
                <xdr:row>151</xdr:row>
                <xdr:rowOff>0</xdr:rowOff>
              </from>
              <to>
                <xdr:col>2</xdr:col>
                <xdr:colOff>104775</xdr:colOff>
                <xdr:row>151</xdr:row>
                <xdr:rowOff>0</xdr:rowOff>
              </to>
            </anchor>
          </objectPr>
        </oleObject>
      </mc:Choice>
      <mc:Fallback>
        <oleObject progId="Equation.3" shapeId="1044" r:id="rId16"/>
      </mc:Fallback>
    </mc:AlternateContent>
    <mc:AlternateContent xmlns:mc="http://schemas.openxmlformats.org/markup-compatibility/2006">
      <mc:Choice Requires="x14">
        <oleObject progId="Equation.3" shapeId="1045" r:id="rId17">
          <objectPr defaultSize="0" autoPict="0" r:id="rId7">
            <anchor moveWithCells="1" sizeWithCells="1">
              <from>
                <xdr:col>2</xdr:col>
                <xdr:colOff>0</xdr:colOff>
                <xdr:row>151</xdr:row>
                <xdr:rowOff>0</xdr:rowOff>
              </from>
              <to>
                <xdr:col>2</xdr:col>
                <xdr:colOff>104775</xdr:colOff>
                <xdr:row>151</xdr:row>
                <xdr:rowOff>0</xdr:rowOff>
              </to>
            </anchor>
          </objectPr>
        </oleObject>
      </mc:Choice>
      <mc:Fallback>
        <oleObject progId="Equation.3" shapeId="1045" r:id="rId17"/>
      </mc:Fallback>
    </mc:AlternateContent>
    <mc:AlternateContent xmlns:mc="http://schemas.openxmlformats.org/markup-compatibility/2006">
      <mc:Choice Requires="x14">
        <oleObject progId="Equation.3" shapeId="1046" r:id="rId18">
          <objectPr defaultSize="0" autoPict="0" r:id="rId5">
            <anchor moveWithCells="1" sizeWithCells="1">
              <from>
                <xdr:col>2</xdr:col>
                <xdr:colOff>0</xdr:colOff>
                <xdr:row>174</xdr:row>
                <xdr:rowOff>0</xdr:rowOff>
              </from>
              <to>
                <xdr:col>2</xdr:col>
                <xdr:colOff>104775</xdr:colOff>
                <xdr:row>174</xdr:row>
                <xdr:rowOff>0</xdr:rowOff>
              </to>
            </anchor>
          </objectPr>
        </oleObject>
      </mc:Choice>
      <mc:Fallback>
        <oleObject progId="Equation.3" shapeId="1046" r:id="rId18"/>
      </mc:Fallback>
    </mc:AlternateContent>
    <mc:AlternateContent xmlns:mc="http://schemas.openxmlformats.org/markup-compatibility/2006">
      <mc:Choice Requires="x14">
        <oleObject progId="Equation.3" shapeId="1047" r:id="rId19">
          <objectPr defaultSize="0" autoPict="0" r:id="rId7">
            <anchor moveWithCells="1" sizeWithCells="1">
              <from>
                <xdr:col>2</xdr:col>
                <xdr:colOff>0</xdr:colOff>
                <xdr:row>174</xdr:row>
                <xdr:rowOff>0</xdr:rowOff>
              </from>
              <to>
                <xdr:col>2</xdr:col>
                <xdr:colOff>104775</xdr:colOff>
                <xdr:row>174</xdr:row>
                <xdr:rowOff>0</xdr:rowOff>
              </to>
            </anchor>
          </objectPr>
        </oleObject>
      </mc:Choice>
      <mc:Fallback>
        <oleObject progId="Equation.3" shapeId="1047" r:id="rId19"/>
      </mc:Fallback>
    </mc:AlternateContent>
    <mc:AlternateContent xmlns:mc="http://schemas.openxmlformats.org/markup-compatibility/2006">
      <mc:Choice Requires="x14">
        <oleObject progId="Equation.3" shapeId="1048" r:id="rId20">
          <objectPr defaultSize="0" autoPict="0" r:id="rId7">
            <anchor moveWithCells="1" sizeWithCells="1">
              <from>
                <xdr:col>2</xdr:col>
                <xdr:colOff>0</xdr:colOff>
                <xdr:row>174</xdr:row>
                <xdr:rowOff>0</xdr:rowOff>
              </from>
              <to>
                <xdr:col>2</xdr:col>
                <xdr:colOff>104775</xdr:colOff>
                <xdr:row>174</xdr:row>
                <xdr:rowOff>0</xdr:rowOff>
              </to>
            </anchor>
          </objectPr>
        </oleObject>
      </mc:Choice>
      <mc:Fallback>
        <oleObject progId="Equation.3" shapeId="1048" r:id="rId20"/>
      </mc:Fallback>
    </mc:AlternateContent>
    <mc:AlternateContent xmlns:mc="http://schemas.openxmlformats.org/markup-compatibility/2006">
      <mc:Choice Requires="x14">
        <oleObject progId="Equation.3" shapeId="1049" r:id="rId21">
          <objectPr defaultSize="0" autoPict="0" r:id="rId5">
            <anchor moveWithCells="1" sizeWithCells="1">
              <from>
                <xdr:col>2</xdr:col>
                <xdr:colOff>0</xdr:colOff>
                <xdr:row>200</xdr:row>
                <xdr:rowOff>0</xdr:rowOff>
              </from>
              <to>
                <xdr:col>2</xdr:col>
                <xdr:colOff>104775</xdr:colOff>
                <xdr:row>200</xdr:row>
                <xdr:rowOff>0</xdr:rowOff>
              </to>
            </anchor>
          </objectPr>
        </oleObject>
      </mc:Choice>
      <mc:Fallback>
        <oleObject progId="Equation.3" shapeId="1049" r:id="rId21"/>
      </mc:Fallback>
    </mc:AlternateContent>
    <mc:AlternateContent xmlns:mc="http://schemas.openxmlformats.org/markup-compatibility/2006">
      <mc:Choice Requires="x14">
        <oleObject progId="Equation.3" shapeId="1050" r:id="rId22">
          <objectPr defaultSize="0" autoPict="0" r:id="rId7">
            <anchor moveWithCells="1" sizeWithCells="1">
              <from>
                <xdr:col>2</xdr:col>
                <xdr:colOff>0</xdr:colOff>
                <xdr:row>200</xdr:row>
                <xdr:rowOff>0</xdr:rowOff>
              </from>
              <to>
                <xdr:col>2</xdr:col>
                <xdr:colOff>104775</xdr:colOff>
                <xdr:row>200</xdr:row>
                <xdr:rowOff>0</xdr:rowOff>
              </to>
            </anchor>
          </objectPr>
        </oleObject>
      </mc:Choice>
      <mc:Fallback>
        <oleObject progId="Equation.3" shapeId="1050" r:id="rId22"/>
      </mc:Fallback>
    </mc:AlternateContent>
    <mc:AlternateContent xmlns:mc="http://schemas.openxmlformats.org/markup-compatibility/2006">
      <mc:Choice Requires="x14">
        <oleObject progId="Equation.3" shapeId="1051" r:id="rId23">
          <objectPr defaultSize="0" autoPict="0" r:id="rId7">
            <anchor moveWithCells="1" sizeWithCells="1">
              <from>
                <xdr:col>2</xdr:col>
                <xdr:colOff>0</xdr:colOff>
                <xdr:row>200</xdr:row>
                <xdr:rowOff>0</xdr:rowOff>
              </from>
              <to>
                <xdr:col>2</xdr:col>
                <xdr:colOff>104775</xdr:colOff>
                <xdr:row>200</xdr:row>
                <xdr:rowOff>0</xdr:rowOff>
              </to>
            </anchor>
          </objectPr>
        </oleObject>
      </mc:Choice>
      <mc:Fallback>
        <oleObject progId="Equation.3" shapeId="1051" r:id="rId23"/>
      </mc:Fallback>
    </mc:AlternateContent>
    <mc:AlternateContent xmlns:mc="http://schemas.openxmlformats.org/markup-compatibility/2006">
      <mc:Choice Requires="x14">
        <oleObject progId="Equation.3" shapeId="1055" r:id="rId24">
          <objectPr defaultSize="0" autoPict="0" r:id="rId5">
            <anchor moveWithCells="1" sizeWithCells="1">
              <from>
                <xdr:col>2</xdr:col>
                <xdr:colOff>0</xdr:colOff>
                <xdr:row>219</xdr:row>
                <xdr:rowOff>0</xdr:rowOff>
              </from>
              <to>
                <xdr:col>2</xdr:col>
                <xdr:colOff>104775</xdr:colOff>
                <xdr:row>219</xdr:row>
                <xdr:rowOff>0</xdr:rowOff>
              </to>
            </anchor>
          </objectPr>
        </oleObject>
      </mc:Choice>
      <mc:Fallback>
        <oleObject progId="Equation.3" shapeId="1055" r:id="rId24"/>
      </mc:Fallback>
    </mc:AlternateContent>
    <mc:AlternateContent xmlns:mc="http://schemas.openxmlformats.org/markup-compatibility/2006">
      <mc:Choice Requires="x14">
        <oleObject progId="Equation.3" shapeId="1056" r:id="rId25">
          <objectPr defaultSize="0" autoPict="0" r:id="rId7">
            <anchor moveWithCells="1" sizeWithCells="1">
              <from>
                <xdr:col>2</xdr:col>
                <xdr:colOff>0</xdr:colOff>
                <xdr:row>219</xdr:row>
                <xdr:rowOff>0</xdr:rowOff>
              </from>
              <to>
                <xdr:col>2</xdr:col>
                <xdr:colOff>104775</xdr:colOff>
                <xdr:row>219</xdr:row>
                <xdr:rowOff>0</xdr:rowOff>
              </to>
            </anchor>
          </objectPr>
        </oleObject>
      </mc:Choice>
      <mc:Fallback>
        <oleObject progId="Equation.3" shapeId="1056" r:id="rId25"/>
      </mc:Fallback>
    </mc:AlternateContent>
    <mc:AlternateContent xmlns:mc="http://schemas.openxmlformats.org/markup-compatibility/2006">
      <mc:Choice Requires="x14">
        <oleObject progId="Equation.3" shapeId="1057" r:id="rId26">
          <objectPr defaultSize="0" autoPict="0" r:id="rId7">
            <anchor moveWithCells="1" sizeWithCells="1">
              <from>
                <xdr:col>2</xdr:col>
                <xdr:colOff>0</xdr:colOff>
                <xdr:row>219</xdr:row>
                <xdr:rowOff>0</xdr:rowOff>
              </from>
              <to>
                <xdr:col>2</xdr:col>
                <xdr:colOff>104775</xdr:colOff>
                <xdr:row>219</xdr:row>
                <xdr:rowOff>0</xdr:rowOff>
              </to>
            </anchor>
          </objectPr>
        </oleObject>
      </mc:Choice>
      <mc:Fallback>
        <oleObject progId="Equation.3" shapeId="1057" r:id="rId26"/>
      </mc:Fallback>
    </mc:AlternateContent>
    <mc:AlternateContent xmlns:mc="http://schemas.openxmlformats.org/markup-compatibility/2006">
      <mc:Choice Requires="x14">
        <oleObject progId="Equation.3" shapeId="1058" r:id="rId27">
          <objectPr defaultSize="0" autoPict="0" r:id="rId5">
            <anchor moveWithCells="1" sizeWithCells="1">
              <from>
                <xdr:col>2</xdr:col>
                <xdr:colOff>0</xdr:colOff>
                <xdr:row>237</xdr:row>
                <xdr:rowOff>0</xdr:rowOff>
              </from>
              <to>
                <xdr:col>2</xdr:col>
                <xdr:colOff>104775</xdr:colOff>
                <xdr:row>237</xdr:row>
                <xdr:rowOff>0</xdr:rowOff>
              </to>
            </anchor>
          </objectPr>
        </oleObject>
      </mc:Choice>
      <mc:Fallback>
        <oleObject progId="Equation.3" shapeId="1058" r:id="rId27"/>
      </mc:Fallback>
    </mc:AlternateContent>
    <mc:AlternateContent xmlns:mc="http://schemas.openxmlformats.org/markup-compatibility/2006">
      <mc:Choice Requires="x14">
        <oleObject progId="Equation.3" shapeId="1059" r:id="rId28">
          <objectPr defaultSize="0" autoPict="0" r:id="rId7">
            <anchor moveWithCells="1" sizeWithCells="1">
              <from>
                <xdr:col>2</xdr:col>
                <xdr:colOff>0</xdr:colOff>
                <xdr:row>237</xdr:row>
                <xdr:rowOff>0</xdr:rowOff>
              </from>
              <to>
                <xdr:col>2</xdr:col>
                <xdr:colOff>104775</xdr:colOff>
                <xdr:row>237</xdr:row>
                <xdr:rowOff>0</xdr:rowOff>
              </to>
            </anchor>
          </objectPr>
        </oleObject>
      </mc:Choice>
      <mc:Fallback>
        <oleObject progId="Equation.3" shapeId="1059" r:id="rId28"/>
      </mc:Fallback>
    </mc:AlternateContent>
    <mc:AlternateContent xmlns:mc="http://schemas.openxmlformats.org/markup-compatibility/2006">
      <mc:Choice Requires="x14">
        <oleObject progId="Equation.3" shapeId="1060" r:id="rId29">
          <objectPr defaultSize="0" autoPict="0" r:id="rId7">
            <anchor moveWithCells="1" sizeWithCells="1">
              <from>
                <xdr:col>2</xdr:col>
                <xdr:colOff>0</xdr:colOff>
                <xdr:row>237</xdr:row>
                <xdr:rowOff>0</xdr:rowOff>
              </from>
              <to>
                <xdr:col>2</xdr:col>
                <xdr:colOff>104775</xdr:colOff>
                <xdr:row>237</xdr:row>
                <xdr:rowOff>0</xdr:rowOff>
              </to>
            </anchor>
          </objectPr>
        </oleObject>
      </mc:Choice>
      <mc:Fallback>
        <oleObject progId="Equation.3" shapeId="1060" r:id="rId29"/>
      </mc:Fallback>
    </mc:AlternateContent>
    <mc:AlternateContent xmlns:mc="http://schemas.openxmlformats.org/markup-compatibility/2006">
      <mc:Choice Requires="x14">
        <oleObject progId="Equation.3" shapeId="1061" r:id="rId30">
          <objectPr defaultSize="0" autoPict="0" r:id="rId5">
            <anchor moveWithCells="1" sizeWithCells="1">
              <from>
                <xdr:col>2</xdr:col>
                <xdr:colOff>0</xdr:colOff>
                <xdr:row>257</xdr:row>
                <xdr:rowOff>0</xdr:rowOff>
              </from>
              <to>
                <xdr:col>2</xdr:col>
                <xdr:colOff>104775</xdr:colOff>
                <xdr:row>257</xdr:row>
                <xdr:rowOff>0</xdr:rowOff>
              </to>
            </anchor>
          </objectPr>
        </oleObject>
      </mc:Choice>
      <mc:Fallback>
        <oleObject progId="Equation.3" shapeId="1061" r:id="rId30"/>
      </mc:Fallback>
    </mc:AlternateContent>
    <mc:AlternateContent xmlns:mc="http://schemas.openxmlformats.org/markup-compatibility/2006">
      <mc:Choice Requires="x14">
        <oleObject progId="Equation.3" shapeId="1062" r:id="rId31">
          <objectPr defaultSize="0" autoPict="0" r:id="rId7">
            <anchor moveWithCells="1" sizeWithCells="1">
              <from>
                <xdr:col>2</xdr:col>
                <xdr:colOff>0</xdr:colOff>
                <xdr:row>257</xdr:row>
                <xdr:rowOff>0</xdr:rowOff>
              </from>
              <to>
                <xdr:col>2</xdr:col>
                <xdr:colOff>104775</xdr:colOff>
                <xdr:row>257</xdr:row>
                <xdr:rowOff>0</xdr:rowOff>
              </to>
            </anchor>
          </objectPr>
        </oleObject>
      </mc:Choice>
      <mc:Fallback>
        <oleObject progId="Equation.3" shapeId="1062" r:id="rId31"/>
      </mc:Fallback>
    </mc:AlternateContent>
    <mc:AlternateContent xmlns:mc="http://schemas.openxmlformats.org/markup-compatibility/2006">
      <mc:Choice Requires="x14">
        <oleObject progId="Equation.3" shapeId="1063" r:id="rId32">
          <objectPr defaultSize="0" autoPict="0" r:id="rId7">
            <anchor moveWithCells="1" sizeWithCells="1">
              <from>
                <xdr:col>2</xdr:col>
                <xdr:colOff>0</xdr:colOff>
                <xdr:row>257</xdr:row>
                <xdr:rowOff>0</xdr:rowOff>
              </from>
              <to>
                <xdr:col>2</xdr:col>
                <xdr:colOff>104775</xdr:colOff>
                <xdr:row>257</xdr:row>
                <xdr:rowOff>0</xdr:rowOff>
              </to>
            </anchor>
          </objectPr>
        </oleObject>
      </mc:Choice>
      <mc:Fallback>
        <oleObject progId="Equation.3" shapeId="1063" r:id="rId32"/>
      </mc:Fallback>
    </mc:AlternateContent>
    <mc:AlternateContent xmlns:mc="http://schemas.openxmlformats.org/markup-compatibility/2006">
      <mc:Choice Requires="x14">
        <oleObject progId="Equation.3" shapeId="1064" r:id="rId33">
          <objectPr defaultSize="0" autoPict="0" r:id="rId5">
            <anchor moveWithCells="1" sizeWithCells="1">
              <from>
                <xdr:col>2</xdr:col>
                <xdr:colOff>0</xdr:colOff>
                <xdr:row>278</xdr:row>
                <xdr:rowOff>0</xdr:rowOff>
              </from>
              <to>
                <xdr:col>2</xdr:col>
                <xdr:colOff>104775</xdr:colOff>
                <xdr:row>278</xdr:row>
                <xdr:rowOff>0</xdr:rowOff>
              </to>
            </anchor>
          </objectPr>
        </oleObject>
      </mc:Choice>
      <mc:Fallback>
        <oleObject progId="Equation.3" shapeId="1064" r:id="rId33"/>
      </mc:Fallback>
    </mc:AlternateContent>
    <mc:AlternateContent xmlns:mc="http://schemas.openxmlformats.org/markup-compatibility/2006">
      <mc:Choice Requires="x14">
        <oleObject progId="Equation.3" shapeId="1065" r:id="rId34">
          <objectPr defaultSize="0" autoPict="0" r:id="rId7">
            <anchor moveWithCells="1" sizeWithCells="1">
              <from>
                <xdr:col>2</xdr:col>
                <xdr:colOff>0</xdr:colOff>
                <xdr:row>278</xdr:row>
                <xdr:rowOff>0</xdr:rowOff>
              </from>
              <to>
                <xdr:col>2</xdr:col>
                <xdr:colOff>104775</xdr:colOff>
                <xdr:row>278</xdr:row>
                <xdr:rowOff>0</xdr:rowOff>
              </to>
            </anchor>
          </objectPr>
        </oleObject>
      </mc:Choice>
      <mc:Fallback>
        <oleObject progId="Equation.3" shapeId="1065" r:id="rId34"/>
      </mc:Fallback>
    </mc:AlternateContent>
    <mc:AlternateContent xmlns:mc="http://schemas.openxmlformats.org/markup-compatibility/2006">
      <mc:Choice Requires="x14">
        <oleObject progId="Equation.3" shapeId="1066" r:id="rId35">
          <objectPr defaultSize="0" autoPict="0" r:id="rId7">
            <anchor moveWithCells="1" sizeWithCells="1">
              <from>
                <xdr:col>2</xdr:col>
                <xdr:colOff>0</xdr:colOff>
                <xdr:row>278</xdr:row>
                <xdr:rowOff>0</xdr:rowOff>
              </from>
              <to>
                <xdr:col>2</xdr:col>
                <xdr:colOff>104775</xdr:colOff>
                <xdr:row>278</xdr:row>
                <xdr:rowOff>0</xdr:rowOff>
              </to>
            </anchor>
          </objectPr>
        </oleObject>
      </mc:Choice>
      <mc:Fallback>
        <oleObject progId="Equation.3" shapeId="1066" r:id="rId35"/>
      </mc:Fallback>
    </mc:AlternateContent>
    <mc:AlternateContent xmlns:mc="http://schemas.openxmlformats.org/markup-compatibility/2006">
      <mc:Choice Requires="x14">
        <oleObject progId="Equation.3" shapeId="1076" r:id="rId36">
          <objectPr defaultSize="0" autoPict="0" r:id="rId7">
            <anchor moveWithCells="1" sizeWithCells="1">
              <from>
                <xdr:col>2</xdr:col>
                <xdr:colOff>0</xdr:colOff>
                <xdr:row>339</xdr:row>
                <xdr:rowOff>0</xdr:rowOff>
              </from>
              <to>
                <xdr:col>2</xdr:col>
                <xdr:colOff>104775</xdr:colOff>
                <xdr:row>339</xdr:row>
                <xdr:rowOff>0</xdr:rowOff>
              </to>
            </anchor>
          </objectPr>
        </oleObject>
      </mc:Choice>
      <mc:Fallback>
        <oleObject progId="Equation.3" shapeId="1076" r:id="rId36"/>
      </mc:Fallback>
    </mc:AlternateContent>
    <mc:AlternateContent xmlns:mc="http://schemas.openxmlformats.org/markup-compatibility/2006">
      <mc:Choice Requires="x14">
        <oleObject progId="Equation.3" shapeId="1077" r:id="rId37">
          <objectPr defaultSize="0" autoPict="0" r:id="rId7">
            <anchor moveWithCells="1" sizeWithCells="1">
              <from>
                <xdr:col>2</xdr:col>
                <xdr:colOff>0</xdr:colOff>
                <xdr:row>339</xdr:row>
                <xdr:rowOff>0</xdr:rowOff>
              </from>
              <to>
                <xdr:col>2</xdr:col>
                <xdr:colOff>104775</xdr:colOff>
                <xdr:row>339</xdr:row>
                <xdr:rowOff>0</xdr:rowOff>
              </to>
            </anchor>
          </objectPr>
        </oleObject>
      </mc:Choice>
      <mc:Fallback>
        <oleObject progId="Equation.3" shapeId="1077" r:id="rId3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M514"/>
    </sheetView>
  </sheetViews>
  <sheetFormatPr defaultRowHeight="12.75" x14ac:dyDescent="0.2"/>
  <sheetData/>
  <phoneticPr fontId="2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Загальні заходи</vt:lpstr>
      <vt:lpstr>Лист1</vt:lpstr>
      <vt:lpstr>'Загальні заходи'!Заголовки_для_печати</vt:lpstr>
      <vt:lpstr>'Загальні заходи'!Область_печати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2017-09-28T12:05:10Z</cp:lastPrinted>
  <dcterms:created xsi:type="dcterms:W3CDTF">1996-10-08T23:32:33Z</dcterms:created>
  <dcterms:modified xsi:type="dcterms:W3CDTF">2017-10-04T13:12:26Z</dcterms:modified>
</cp:coreProperties>
</file>