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60" windowWidth="11340" windowHeight="5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Лист1!$17:$17</definedName>
    <definedName name="_xlnm.Print_Area" localSheetId="0">Лист1!$A$1:$U$125</definedName>
  </definedNames>
  <calcPr calcId="162913" fullCalcOnLoad="1"/>
</workbook>
</file>

<file path=xl/calcChain.xml><?xml version="1.0" encoding="utf-8"?>
<calcChain xmlns="http://schemas.openxmlformats.org/spreadsheetml/2006/main">
  <c r="U115" i="1" l="1"/>
  <c r="S115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E47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E64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E61" i="1"/>
  <c r="O70" i="1"/>
  <c r="O67" i="1"/>
  <c r="O58" i="1"/>
  <c r="O54" i="1"/>
  <c r="O51" i="1"/>
  <c r="P70" i="1"/>
  <c r="P67" i="1"/>
  <c r="P58" i="1"/>
  <c r="P54" i="1"/>
  <c r="P51" i="1"/>
  <c r="Q70" i="1"/>
  <c r="Q67" i="1"/>
  <c r="Q58" i="1"/>
  <c r="Q51" i="1"/>
  <c r="R70" i="1"/>
  <c r="R67" i="1"/>
  <c r="R58" i="1"/>
  <c r="R54" i="1"/>
  <c r="R51" i="1"/>
  <c r="S70" i="1"/>
  <c r="S67" i="1"/>
  <c r="S58" i="1"/>
  <c r="S54" i="1"/>
  <c r="S51" i="1"/>
  <c r="T70" i="1"/>
  <c r="T67" i="1"/>
  <c r="T58" i="1"/>
  <c r="T54" i="1"/>
  <c r="T51" i="1"/>
  <c r="U58" i="1"/>
  <c r="N115" i="1"/>
  <c r="M115" i="1"/>
  <c r="L115" i="1"/>
  <c r="F115" i="1"/>
  <c r="E115" i="1"/>
  <c r="O115" i="1"/>
  <c r="P115" i="1"/>
  <c r="Q115" i="1"/>
  <c r="R115" i="1"/>
  <c r="T115" i="1"/>
  <c r="E39" i="1"/>
  <c r="E36" i="1"/>
  <c r="E33" i="1"/>
  <c r="E30" i="1"/>
  <c r="E23" i="1"/>
  <c r="F39" i="1"/>
  <c r="F36" i="1"/>
  <c r="F33" i="1"/>
  <c r="F30" i="1"/>
  <c r="F23" i="1"/>
  <c r="G39" i="1"/>
  <c r="G36" i="1"/>
  <c r="G33" i="1"/>
  <c r="G30" i="1"/>
  <c r="G23" i="1"/>
  <c r="H39" i="1"/>
  <c r="H36" i="1"/>
  <c r="H33" i="1"/>
  <c r="H30" i="1"/>
  <c r="H23" i="1"/>
  <c r="I39" i="1"/>
  <c r="I36" i="1"/>
  <c r="I33" i="1"/>
  <c r="I30" i="1"/>
  <c r="I23" i="1"/>
  <c r="J39" i="1"/>
  <c r="J36" i="1"/>
  <c r="J33" i="1"/>
  <c r="J30" i="1"/>
  <c r="J23" i="1"/>
  <c r="K39" i="1"/>
  <c r="K36" i="1"/>
  <c r="K33" i="1"/>
  <c r="K30" i="1"/>
  <c r="K23" i="1"/>
  <c r="L39" i="1"/>
  <c r="L36" i="1"/>
  <c r="L33" i="1"/>
  <c r="L30" i="1"/>
  <c r="L23" i="1"/>
  <c r="M39" i="1"/>
  <c r="M36" i="1"/>
  <c r="M33" i="1"/>
  <c r="M30" i="1"/>
  <c r="M23" i="1"/>
  <c r="N105" i="1"/>
  <c r="L105" i="1"/>
  <c r="F105" i="1"/>
  <c r="E105" i="1"/>
  <c r="H96" i="1"/>
  <c r="I96" i="1"/>
  <c r="J96" i="1"/>
  <c r="K96" i="1"/>
  <c r="L96" i="1"/>
  <c r="L118" i="1"/>
  <c r="L101" i="1"/>
  <c r="L119" i="1"/>
  <c r="M96" i="1"/>
  <c r="N96" i="1"/>
  <c r="O96" i="1"/>
  <c r="P96" i="1"/>
  <c r="Q96" i="1"/>
  <c r="R96" i="1"/>
  <c r="S96" i="1"/>
  <c r="T96" i="1"/>
  <c r="U96" i="1"/>
  <c r="N58" i="1"/>
  <c r="M58" i="1"/>
  <c r="L58" i="1"/>
  <c r="F58" i="1"/>
  <c r="E58" i="1"/>
  <c r="E51" i="1"/>
  <c r="N23" i="1"/>
  <c r="N39" i="1"/>
  <c r="N36" i="1"/>
  <c r="N40" i="1" s="1"/>
  <c r="N72" i="1" s="1"/>
  <c r="N33" i="1"/>
  <c r="N30" i="1"/>
  <c r="O23" i="1"/>
  <c r="P23" i="1"/>
  <c r="Q23" i="1"/>
  <c r="R23" i="1"/>
  <c r="S23" i="1"/>
  <c r="T23" i="1"/>
  <c r="U23" i="1"/>
  <c r="F118" i="1"/>
  <c r="F101" i="1"/>
  <c r="F119" i="1"/>
  <c r="G118" i="1"/>
  <c r="H118" i="1"/>
  <c r="I118" i="1"/>
  <c r="J118" i="1"/>
  <c r="J119" i="1" s="1"/>
  <c r="J120" i="1" s="1"/>
  <c r="J121" i="1" s="1"/>
  <c r="J105" i="1"/>
  <c r="J101" i="1"/>
  <c r="K118" i="1"/>
  <c r="K119" i="1" s="1"/>
  <c r="M118" i="1"/>
  <c r="N118" i="1"/>
  <c r="O118" i="1"/>
  <c r="P118" i="1"/>
  <c r="R118" i="1"/>
  <c r="S118" i="1"/>
  <c r="T118" i="1"/>
  <c r="U118" i="1"/>
  <c r="E118" i="1"/>
  <c r="G105" i="1"/>
  <c r="G101" i="1"/>
  <c r="G119" i="1"/>
  <c r="H105" i="1"/>
  <c r="I105" i="1"/>
  <c r="K105" i="1"/>
  <c r="K101" i="1"/>
  <c r="M105" i="1"/>
  <c r="M119" i="1" s="1"/>
  <c r="M120" i="1" s="1"/>
  <c r="M121" i="1" s="1"/>
  <c r="O105" i="1"/>
  <c r="P105" i="1"/>
  <c r="Q105" i="1"/>
  <c r="R105" i="1"/>
  <c r="S105" i="1"/>
  <c r="T105" i="1"/>
  <c r="U105" i="1"/>
  <c r="H101" i="1"/>
  <c r="I101" i="1"/>
  <c r="M101" i="1"/>
  <c r="N101" i="1"/>
  <c r="O101" i="1"/>
  <c r="P101" i="1"/>
  <c r="Q101" i="1"/>
  <c r="R101" i="1"/>
  <c r="S101" i="1"/>
  <c r="T101" i="1"/>
  <c r="U101" i="1"/>
  <c r="E101" i="1"/>
  <c r="F90" i="1"/>
  <c r="G90" i="1"/>
  <c r="G91" i="1" s="1"/>
  <c r="G120" i="1" s="1"/>
  <c r="G121" i="1" s="1"/>
  <c r="H90" i="1"/>
  <c r="I90" i="1"/>
  <c r="J90" i="1"/>
  <c r="K90" i="1"/>
  <c r="K91" i="1" s="1"/>
  <c r="L90" i="1"/>
  <c r="M90" i="1"/>
  <c r="N90" i="1"/>
  <c r="O90" i="1"/>
  <c r="P90" i="1"/>
  <c r="Q90" i="1"/>
  <c r="Q91" i="1" s="1"/>
  <c r="R90" i="1"/>
  <c r="S90" i="1"/>
  <c r="S91" i="1" s="1"/>
  <c r="T90" i="1"/>
  <c r="U90" i="1"/>
  <c r="E90" i="1"/>
  <c r="F87" i="1"/>
  <c r="G87" i="1"/>
  <c r="G84" i="1"/>
  <c r="G81" i="1"/>
  <c r="G77" i="1"/>
  <c r="H87" i="1"/>
  <c r="I87" i="1"/>
  <c r="J87" i="1"/>
  <c r="K87" i="1"/>
  <c r="K84" i="1"/>
  <c r="K81" i="1"/>
  <c r="K77" i="1"/>
  <c r="L87" i="1"/>
  <c r="M87" i="1"/>
  <c r="N87" i="1"/>
  <c r="O87" i="1"/>
  <c r="P87" i="1"/>
  <c r="Q87" i="1"/>
  <c r="R87" i="1"/>
  <c r="S87" i="1"/>
  <c r="S84" i="1"/>
  <c r="S81" i="1"/>
  <c r="S77" i="1"/>
  <c r="T87" i="1"/>
  <c r="U87" i="1"/>
  <c r="E87" i="1"/>
  <c r="F84" i="1"/>
  <c r="F81" i="1"/>
  <c r="F77" i="1"/>
  <c r="F91" i="1"/>
  <c r="H84" i="1"/>
  <c r="I84" i="1"/>
  <c r="J84" i="1"/>
  <c r="J81" i="1"/>
  <c r="J77" i="1"/>
  <c r="J91" i="1"/>
  <c r="L84" i="1"/>
  <c r="M84" i="1"/>
  <c r="N84" i="1"/>
  <c r="N81" i="1"/>
  <c r="N77" i="1"/>
  <c r="N91" i="1"/>
  <c r="O84" i="1"/>
  <c r="P84" i="1"/>
  <c r="Q84" i="1"/>
  <c r="R84" i="1"/>
  <c r="T84" i="1"/>
  <c r="U84" i="1"/>
  <c r="E84" i="1"/>
  <c r="E81" i="1"/>
  <c r="E77" i="1"/>
  <c r="E91" i="1"/>
  <c r="H81" i="1"/>
  <c r="I81" i="1"/>
  <c r="I77" i="1"/>
  <c r="I91" i="1"/>
  <c r="L81" i="1"/>
  <c r="M81" i="1"/>
  <c r="M77" i="1"/>
  <c r="M91" i="1"/>
  <c r="O81" i="1"/>
  <c r="P81" i="1"/>
  <c r="Q81" i="1"/>
  <c r="Q77" i="1"/>
  <c r="R81" i="1"/>
  <c r="T81" i="1"/>
  <c r="U81" i="1"/>
  <c r="U77" i="1"/>
  <c r="U91" i="1"/>
  <c r="H77" i="1"/>
  <c r="L77" i="1"/>
  <c r="O77" i="1"/>
  <c r="P77" i="1"/>
  <c r="R77" i="1"/>
  <c r="T77" i="1"/>
  <c r="F70" i="1"/>
  <c r="G70" i="1"/>
  <c r="H70" i="1"/>
  <c r="I70" i="1"/>
  <c r="J70" i="1"/>
  <c r="K70" i="1"/>
  <c r="L70" i="1"/>
  <c r="M70" i="1"/>
  <c r="N70" i="1"/>
  <c r="U70" i="1"/>
  <c r="E70" i="1"/>
  <c r="F67" i="1"/>
  <c r="F51" i="1"/>
  <c r="F54" i="1"/>
  <c r="G67" i="1"/>
  <c r="H67" i="1"/>
  <c r="I67" i="1"/>
  <c r="I54" i="1"/>
  <c r="I51" i="1"/>
  <c r="J67" i="1"/>
  <c r="J54" i="1"/>
  <c r="J51" i="1"/>
  <c r="K67" i="1"/>
  <c r="L67" i="1"/>
  <c r="M67" i="1"/>
  <c r="N67" i="1"/>
  <c r="N51" i="1"/>
  <c r="N54" i="1"/>
  <c r="U67" i="1"/>
  <c r="E67" i="1"/>
  <c r="G54" i="1"/>
  <c r="H54" i="1"/>
  <c r="K54" i="1"/>
  <c r="L54" i="1"/>
  <c r="M54" i="1"/>
  <c r="U54" i="1"/>
  <c r="E54" i="1"/>
  <c r="U51" i="1"/>
  <c r="G51" i="1"/>
  <c r="H51" i="1"/>
  <c r="K51" i="1"/>
  <c r="L51" i="1"/>
  <c r="M51" i="1"/>
  <c r="O39" i="1"/>
  <c r="P39" i="1"/>
  <c r="Q39" i="1"/>
  <c r="R39" i="1"/>
  <c r="S39" i="1"/>
  <c r="T39" i="1"/>
  <c r="U39" i="1"/>
  <c r="O36" i="1"/>
  <c r="P36" i="1"/>
  <c r="Q36" i="1"/>
  <c r="R36" i="1"/>
  <c r="S36" i="1"/>
  <c r="T36" i="1"/>
  <c r="U36" i="1"/>
  <c r="O33" i="1"/>
  <c r="P33" i="1"/>
  <c r="P40" i="1" s="1"/>
  <c r="P72" i="1" s="1"/>
  <c r="P121" i="1" s="1"/>
  <c r="Q33" i="1"/>
  <c r="R33" i="1"/>
  <c r="R40" i="1" s="1"/>
  <c r="S33" i="1"/>
  <c r="T33" i="1"/>
  <c r="T40" i="1" s="1"/>
  <c r="U33" i="1"/>
  <c r="O30" i="1"/>
  <c r="P30" i="1"/>
  <c r="Q30" i="1"/>
  <c r="R30" i="1"/>
  <c r="S30" i="1"/>
  <c r="T30" i="1"/>
  <c r="U30" i="1"/>
  <c r="O91" i="1"/>
  <c r="U119" i="1"/>
  <c r="U120" i="1" s="1"/>
  <c r="U121" i="1" s="1"/>
  <c r="T91" i="1"/>
  <c r="P91" i="1"/>
  <c r="T119" i="1"/>
  <c r="U40" i="1"/>
  <c r="R91" i="1"/>
  <c r="I119" i="1"/>
  <c r="I120" i="1" s="1"/>
  <c r="I121" i="1" s="1"/>
  <c r="I40" i="1"/>
  <c r="I72" i="1" s="1"/>
  <c r="P119" i="1"/>
  <c r="H119" i="1"/>
  <c r="R119" i="1"/>
  <c r="S119" i="1"/>
  <c r="S120" i="1" s="1"/>
  <c r="O119" i="1"/>
  <c r="O120" i="1" s="1"/>
  <c r="O121" i="1" s="1"/>
  <c r="O40" i="1"/>
  <c r="L91" i="1"/>
  <c r="L120" i="1"/>
  <c r="H91" i="1"/>
  <c r="E119" i="1"/>
  <c r="E120" i="1" s="1"/>
  <c r="E121" i="1" s="1"/>
  <c r="N119" i="1"/>
  <c r="N120" i="1" s="1"/>
  <c r="N121" i="1" s="1"/>
  <c r="J40" i="1"/>
  <c r="J72" i="1" s="1"/>
  <c r="F40" i="1"/>
  <c r="K40" i="1"/>
  <c r="G40" i="1"/>
  <c r="S40" i="1"/>
  <c r="Q40" i="1"/>
  <c r="L40" i="1"/>
  <c r="H40" i="1"/>
  <c r="M40" i="1"/>
  <c r="E40" i="1"/>
  <c r="F120" i="1"/>
  <c r="P120" i="1"/>
  <c r="T120" i="1"/>
  <c r="H120" i="1"/>
  <c r="K72" i="1"/>
  <c r="R120" i="1"/>
  <c r="E71" i="1"/>
  <c r="E72" i="1"/>
  <c r="Q71" i="1"/>
  <c r="U71" i="1"/>
  <c r="U72" i="1"/>
  <c r="P71" i="1"/>
  <c r="T71" i="1"/>
  <c r="N71" i="1"/>
  <c r="S71" i="1"/>
  <c r="S72" i="1" s="1"/>
  <c r="O71" i="1"/>
  <c r="O72" i="1"/>
  <c r="L71" i="1"/>
  <c r="L72" i="1" s="1"/>
  <c r="L121" i="1" s="1"/>
  <c r="F71" i="1"/>
  <c r="F72" i="1"/>
  <c r="F121" i="1" s="1"/>
  <c r="G72" i="1"/>
  <c r="H72" i="1"/>
  <c r="H121" i="1" s="1"/>
  <c r="R71" i="1"/>
  <c r="M71" i="1"/>
  <c r="M72" i="1"/>
  <c r="R72" i="1" l="1"/>
  <c r="R121" i="1" s="1"/>
  <c r="T72" i="1"/>
  <c r="T121" i="1" s="1"/>
  <c r="S121" i="1"/>
  <c r="K120" i="1"/>
  <c r="K121" i="1" s="1"/>
</calcChain>
</file>

<file path=xl/sharedStrings.xml><?xml version="1.0" encoding="utf-8"?>
<sst xmlns="http://schemas.openxmlformats.org/spreadsheetml/2006/main" count="297" uniqueCount="175">
  <si>
    <t>№ з/п</t>
  </si>
  <si>
    <t>Найменування заходів (пооб'єктно)</t>
  </si>
  <si>
    <t>Кількісний показник (одиниця виміру)</t>
  </si>
  <si>
    <t>Фінансовий план використання коштів на виконання інвестиційної програми за джерелами фінансування, тис. грн. (без ПДВ)</t>
  </si>
  <si>
    <t>За способом виконання, тис. грн. (без ПДВ)</t>
  </si>
  <si>
    <t>Графік здійснення заходів та використання коштів на планований та прогнозний періоди тис.грн. (без ПДВ)</t>
  </si>
  <si>
    <t>Строк окупності (місяців)**</t>
  </si>
  <si>
    <t>№ аркуша обґрунтовуючих матеріалів</t>
  </si>
  <si>
    <t>Економія паливно-енергетичних ресурсів (кВт/год/прогнозний період)</t>
  </si>
  <si>
    <t>Економія фонду заробітної плати, (тис.грн./прогнозний період)</t>
  </si>
  <si>
    <t>Економічний ефект (тис.грн.)***</t>
  </si>
  <si>
    <t>загальна сума</t>
  </si>
  <si>
    <t>з урахуванням:</t>
  </si>
  <si>
    <t>госпо дарський (вартість матеріальних ресурсів)</t>
  </si>
  <si>
    <t>підрядний</t>
  </si>
  <si>
    <t>планований період</t>
  </si>
  <si>
    <t>прогнозний період</t>
  </si>
  <si>
    <t>амортизаційні відрахування</t>
  </si>
  <si>
    <t>виробничі інвестиції з прибутку</t>
  </si>
  <si>
    <t>позичкові кошти</t>
  </si>
  <si>
    <t>інші залучені кошти, з них:</t>
  </si>
  <si>
    <t>бюджетні кошти (не підлягають поверненню)</t>
  </si>
  <si>
    <t>підлягають поверненню</t>
  </si>
  <si>
    <t>не підлягають поверненню</t>
  </si>
  <si>
    <t>планований період +1</t>
  </si>
  <si>
    <t>планований період + n*</t>
  </si>
  <si>
    <t>І</t>
  </si>
  <si>
    <t>ВОДОПОСТАЧАННЯ</t>
  </si>
  <si>
    <t>Будівництво, реконструкція та модернізація об’єктів водопостачання (звільняється від оподаткування згідно з пунктом 154.9 статті 154 Податкового кодексу України), з урахуванням:</t>
  </si>
  <si>
    <t>Заходи зі зниження питомих витрат, а також втрат ресурсів, з них:</t>
  </si>
  <si>
    <t>х</t>
  </si>
  <si>
    <t>Усього за підпунктом 1.1.1</t>
  </si>
  <si>
    <t>Заходи щодо забезпечення технологічного та/або комерційного обліку ресурсів, з них:</t>
  </si>
  <si>
    <t>Усього за підпунктом 1.1.2</t>
  </si>
  <si>
    <t>Заходи щодо зменшення обсягу витрат води на технологічні потреби, з них:</t>
  </si>
  <si>
    <t>Усього за підпунктом 1.1.3</t>
  </si>
  <si>
    <t>Заходи щодо підвищення якості послуг з централізованого водопостачання, з них.:</t>
  </si>
  <si>
    <t>Усього за підпунктом 1.1.4</t>
  </si>
  <si>
    <t>Заходи щодо підвищення екологічної безпеки та охорони навколишнього середовища, з них:</t>
  </si>
  <si>
    <t>Усього за підпунктом 1.1.5</t>
  </si>
  <si>
    <t>Інші заходи,з них:</t>
  </si>
  <si>
    <t>Усього за підпунктом 1.1.6</t>
  </si>
  <si>
    <t>Усього за пунктом 1.1</t>
  </si>
  <si>
    <t>1.2.1.1</t>
  </si>
  <si>
    <t>Усього за підпунктом 1.2.1</t>
  </si>
  <si>
    <t>1.2.2.1</t>
  </si>
  <si>
    <t>1.2.2.2</t>
  </si>
  <si>
    <t>Усього за підпунктом 1.2.2</t>
  </si>
  <si>
    <t>Усього за підпунктом 1.2.3</t>
  </si>
  <si>
    <t>Заходи щодо підвищення якості послуг з централізованого водопостачання, з них:</t>
  </si>
  <si>
    <t>Усього за підпунктом 1.2.4</t>
  </si>
  <si>
    <t>Заходи щодо провадження та розвитку інформаційних технологій, з них:</t>
  </si>
  <si>
    <t>Усього за підпунктом 1.2.5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</si>
  <si>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</si>
  <si>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1.2.6</t>
  </si>
  <si>
    <t>Усього за підпунктом 1.2.7</t>
  </si>
  <si>
    <t>Інші заходи, з них:</t>
  </si>
  <si>
    <t>Усього за підпунктом 1.2.8</t>
  </si>
  <si>
    <t>Усього за пунктом 1.2</t>
  </si>
  <si>
    <t>Усього за розділом І</t>
  </si>
  <si>
    <t>ІІ</t>
  </si>
  <si>
    <t>ВОДОВІДВЕДЕННЯ</t>
  </si>
  <si>
    <t>2.1.</t>
  </si>
  <si>
    <t>Будівництво, реконструкція та модернізація об’єктів водовідведення (звільняється від оподаткування згідно з пунктом 154.9 статті 154 Податкового кодексу України), з урахуванням:</t>
  </si>
  <si>
    <t>Заходи зі зниження питомих витрат, а також втрат ресурсів, у т.ч.:</t>
  </si>
  <si>
    <t>Усього за підпунктом 2.1.1</t>
  </si>
  <si>
    <t>Усього за підпунктом 2.1.2</t>
  </si>
  <si>
    <t>Модернізація та закупівля транспортних засобів спеціального та спеціалізованого призначення, з них:</t>
  </si>
  <si>
    <t>Усього за підпунктом 2.1.3</t>
  </si>
  <si>
    <t>Усього за підпунктом 2.1.4</t>
  </si>
  <si>
    <t>Усього за підпунктом 2.1.5</t>
  </si>
  <si>
    <t>Усього за пунктом 2.1</t>
  </si>
  <si>
    <t>Інші заходи (не звільняється від оподаткування згідно з пунктом 154.9 статті 154 Податкового кодексу України), з урахуванням :</t>
  </si>
  <si>
    <t>Усього за підпунктом 2.2.1</t>
  </si>
  <si>
    <t>Усього за підпунктом2.2.2</t>
  </si>
  <si>
    <t>Усього за підпунктом 2.2.3</t>
  </si>
  <si>
    <t>2.2.4.1</t>
  </si>
  <si>
    <t>1од.</t>
  </si>
  <si>
    <t>Усього за підпунктом 2.2.4</t>
  </si>
  <si>
    <t>Усього за підпунктом 2.2.5</t>
  </si>
  <si>
    <t>Х</t>
  </si>
  <si>
    <t>Усього за підпунктом 2.2.6</t>
  </si>
  <si>
    <t>Усього за пунктом 2.2</t>
  </si>
  <si>
    <t>Усього за розділом ІІ</t>
  </si>
  <si>
    <t>Усього за інвестиційною програмою</t>
  </si>
  <si>
    <t>1.1</t>
  </si>
  <si>
    <t>1.1.1</t>
  </si>
  <si>
    <t>1.1.3</t>
  </si>
  <si>
    <t>1.1.4</t>
  </si>
  <si>
    <t>1.1.5</t>
  </si>
  <si>
    <t>1.1.6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</si>
  <si>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</si>
  <si>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</si>
  <si>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</si>
  <si>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</si>
  <si>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</si>
  <si>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</si>
  <si>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</si>
  <si>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</si>
  <si>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2.1.1</t>
  </si>
  <si>
    <t>2.1.2</t>
  </si>
  <si>
    <t>2.2</t>
  </si>
  <si>
    <t>2.2.1</t>
  </si>
  <si>
    <t>2.2.2</t>
  </si>
  <si>
    <t>2.2.3</t>
  </si>
  <si>
    <t>2.2.4</t>
  </si>
  <si>
    <t>2.2.5</t>
  </si>
  <si>
    <t>2.2.6</t>
  </si>
  <si>
    <t>2.1.5</t>
  </si>
  <si>
    <t>2.1.4</t>
  </si>
  <si>
    <t>2.1.3</t>
  </si>
  <si>
    <t>КП «Чернівціводоканал»</t>
  </si>
  <si>
    <t>(найменування ліцензіата)</t>
  </si>
  <si>
    <t>1.1.2</t>
  </si>
  <si>
    <t>Інші заходи (не звільняється від оподаткування згідно з пунктом 154.9 статті 154 Податкового кодексу України), з них:</t>
  </si>
  <si>
    <t>1.2</t>
  </si>
  <si>
    <t>Придбання апарату для зварювання пластикових труб</t>
  </si>
  <si>
    <t>MT4W-DV-4M - 3 шт.</t>
  </si>
  <si>
    <t>придбання зварювального апарату - 1шт.</t>
  </si>
  <si>
    <t>Технічне переоснащення РКНС -1А (Придбання решітки грабельно рейко-вого типу РГР)</t>
  </si>
  <si>
    <t>1 од.</t>
  </si>
  <si>
    <t>Придбання комплекту зворотнього клапану Ду 500мм на РКНС-1А</t>
  </si>
  <si>
    <t>Технічне переоснащення ГКНС (Придбання решітки грабельно рейко-вого типу РГР)</t>
  </si>
  <si>
    <t>2.2.4.2</t>
  </si>
  <si>
    <t>Капітальний ремонт водопровідної мережі по вул. Каспійській</t>
  </si>
  <si>
    <t>Реконструкція  ділянки загальносплавної каналізаційної мережі по вул. Буковинській, Ду-300мм</t>
  </si>
  <si>
    <t>Придбання високовольтного кабелю для заміни аварійних ділянок електроживлення РКНС-1, РКСН-1А, ГКНС</t>
  </si>
  <si>
    <t>Придбання резервного н/а КМ 100-65 Q=100м3/год, H=50м. для встановлення на ВНС "Магала" Великий сифон</t>
  </si>
  <si>
    <t xml:space="preserve">ФІНАНСОВИЙ ПЛАН 
використання коштів для виконання інвестиційної програми на 2017 рік
</t>
  </si>
  <si>
    <t>1.2.1.2</t>
  </si>
  <si>
    <t>1.2.1.3</t>
  </si>
  <si>
    <t>1.2.1.4</t>
  </si>
  <si>
    <t>1.2.1.6</t>
  </si>
  <si>
    <t>придбання ПЧС потужністю 90 кВт, напругою 380 В -       1 шт.</t>
  </si>
  <si>
    <t>Придбання БТО-GSMK-318-GPRS - 15 шт.</t>
  </si>
  <si>
    <t xml:space="preserve">Труба ПЕ Ду=90, L=137 м </t>
  </si>
  <si>
    <t>придбання н/а КМ 100-65 - 1 од</t>
  </si>
  <si>
    <t>Придбання н/а ВВН-1-12 - 2 од.</t>
  </si>
  <si>
    <t>2.2.5.1</t>
  </si>
  <si>
    <t>2.2.5.2</t>
  </si>
  <si>
    <t>2.2.5.4</t>
  </si>
  <si>
    <t>2.2.5.5</t>
  </si>
  <si>
    <t>Технічне переоснащення КНС "Сонячна"(Придбання насосного агрегату СМ 100-65-250/4 Q=50m3 H=20m)</t>
  </si>
  <si>
    <t>Технічне переоснащенняКНС "Хотинська" (Придбання насосного агрегату СМ 100-65-250/4 Q=50m3 H=20m)</t>
  </si>
  <si>
    <t>придбання гідростатичних датчиків рівня PTL -110 - 10 шт.</t>
  </si>
  <si>
    <t xml:space="preserve">Технічне переоснащення системи водопостачання (заміна існуючих та встановлення нових повітряних вантузів Hawle (Хавле) ) </t>
  </si>
  <si>
    <t>Технічне переоснащення РЧВ (Заміна існуючих гідростатичних датчиків рівня)</t>
  </si>
  <si>
    <t>Технічне переоснащення  ВНС "Магала"Іпід. (Заміна існуючих вакуумних насосів ВВН-1-12 потужністю 37кВт)</t>
  </si>
  <si>
    <t>Автоматизація системи водопостачання шляхом влаштування точок контролю тиску та геоінформаційної системи водопостачання м.Чернівців</t>
  </si>
  <si>
    <t>Придбання програмно-розрахункового комплексу та створення ГІС водопостачання</t>
  </si>
  <si>
    <t>1.2.4.1</t>
  </si>
  <si>
    <t>1.2.4.2</t>
  </si>
  <si>
    <t>Ду= 200 -12од.;       Ду= 150 -10од;           Ду= 100 -12од;          Ду= 80 -10од</t>
  </si>
  <si>
    <t>Капітальний ремонт н/а №4 на ГКНС на вул.Рокитнянській в м.Чернівці</t>
  </si>
  <si>
    <t>2.2.5.6</t>
  </si>
  <si>
    <t>2.2.5.7</t>
  </si>
  <si>
    <t>2.2.5.8</t>
  </si>
  <si>
    <t>Придбання ПЧС на ВНС "Магала ІІІ підйом"</t>
  </si>
  <si>
    <t>Придбання цифрових вимірювачів струму на ВНС "Вікно"</t>
  </si>
  <si>
    <t xml:space="preserve"> L=220 м</t>
  </si>
  <si>
    <t xml:space="preserve">Придбання блоків технологічного контролю на водопровідних мережах </t>
  </si>
  <si>
    <t>2.2.5.3</t>
  </si>
  <si>
    <t>придбання кабелю протяжністю 406 п.м. /1бухта/</t>
  </si>
  <si>
    <t>Капітальний ремонт вторинного відстійника на міських очисних спорудах с.Магала</t>
  </si>
  <si>
    <t xml:space="preserve">Технічне переоснащення КНС "Денисівська" (Придбання насосного агрегату СМ 250-200-400/6б Q=470m3 H=15m) </t>
  </si>
  <si>
    <t>Рішення виконавчого комітету</t>
  </si>
  <si>
    <t xml:space="preserve">Чернівецької міської ради </t>
  </si>
  <si>
    <t>ПОГОДЖЕНО</t>
  </si>
  <si>
    <t>ЗАТВЕРДЖЕНО</t>
  </si>
  <si>
    <t>В.о. начальника КП "Чернівціводоканал"</t>
  </si>
  <si>
    <t>________________________2017</t>
  </si>
  <si>
    <t>_________________2017 №_____</t>
  </si>
  <si>
    <t>Т. Бабух</t>
  </si>
  <si>
    <t>Головний інженер КП "Чернівціводоканал"                                                                                     Ю.Рихло</t>
  </si>
  <si>
    <t>ьь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</si>
</sst>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26"/>
      <color indexed="8"/>
      <name val="Calibri"/>
      <family val="2"/>
      <charset val="204"/>
    </font>
    <font>
      <sz val="2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49" fontId="7" fillId="0" borderId="0" xfId="0" applyNumberFormat="1" applyFont="1"/>
    <xf numFmtId="49" fontId="8" fillId="0" borderId="0" xfId="0" applyNumberFormat="1" applyFont="1"/>
    <xf numFmtId="49" fontId="9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7" fillId="0" borderId="8" xfId="0" applyNumberFormat="1" applyFont="1" applyBorder="1" applyAlignment="1">
      <alignment vertical="top" wrapText="1"/>
    </xf>
    <xf numFmtId="0" fontId="0" fillId="0" borderId="0" xfId="0" applyBorder="1"/>
    <xf numFmtId="49" fontId="7" fillId="0" borderId="9" xfId="0" applyNumberFormat="1" applyFont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10" xfId="0" applyFill="1" applyBorder="1"/>
    <xf numFmtId="0" fontId="4" fillId="0" borderId="1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7" fillId="0" borderId="12" xfId="0" applyNumberFormat="1" applyFont="1" applyBorder="1" applyAlignment="1">
      <alignment vertical="top" wrapText="1"/>
    </xf>
    <xf numFmtId="49" fontId="7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1" fontId="4" fillId="0" borderId="13" xfId="0" applyNumberFormat="1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7" fillId="0" borderId="5" xfId="0" applyNumberFormat="1" applyFont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77" fontId="4" fillId="0" borderId="1" xfId="0" applyNumberFormat="1" applyFont="1" applyBorder="1" applyAlignment="1">
      <alignment horizontal="center" vertical="top" wrapText="1"/>
    </xf>
    <xf numFmtId="177" fontId="4" fillId="0" borderId="13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4" fillId="0" borderId="4" xfId="0" applyNumberFormat="1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center" vertical="top" wrapText="1"/>
    </xf>
    <xf numFmtId="0" fontId="4" fillId="0" borderId="26" xfId="0" applyFont="1" applyFill="1" applyBorder="1" applyAlignment="1">
      <alignment horizontal="center" vertical="top" wrapText="1"/>
    </xf>
    <xf numFmtId="0" fontId="4" fillId="0" borderId="27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2" fontId="4" fillId="0" borderId="1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  <xf numFmtId="2" fontId="4" fillId="0" borderId="28" xfId="0" applyNumberFormat="1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49" fontId="13" fillId="0" borderId="0" xfId="0" applyNumberFormat="1" applyFont="1"/>
    <xf numFmtId="0" fontId="13" fillId="0" borderId="59" xfId="0" applyFont="1" applyBorder="1"/>
    <xf numFmtId="0" fontId="13" fillId="0" borderId="0" xfId="0" applyFont="1"/>
    <xf numFmtId="0" fontId="14" fillId="0" borderId="59" xfId="0" applyFont="1" applyBorder="1"/>
    <xf numFmtId="49" fontId="15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49" fontId="12" fillId="0" borderId="0" xfId="0" applyNumberFormat="1" applyFont="1"/>
    <xf numFmtId="0" fontId="4" fillId="0" borderId="16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57" xfId="0" applyFont="1" applyFill="1" applyBorder="1" applyAlignment="1">
      <alignment horizontal="center" vertical="top" wrapText="1"/>
    </xf>
    <xf numFmtId="0" fontId="1" fillId="0" borderId="58" xfId="0" applyFont="1" applyFill="1" applyBorder="1" applyAlignment="1">
      <alignment horizontal="center" vertical="top" wrapText="1"/>
    </xf>
    <xf numFmtId="49" fontId="15" fillId="0" borderId="0" xfId="0" applyNumberFormat="1" applyFont="1" applyAlignment="1">
      <alignment horizontal="center" vertical="justify" wrapText="1"/>
    </xf>
    <xf numFmtId="49" fontId="13" fillId="0" borderId="0" xfId="0" applyNumberFormat="1" applyFont="1" applyAlignment="1">
      <alignment horizontal="center"/>
    </xf>
    <xf numFmtId="0" fontId="14" fillId="0" borderId="59" xfId="0" applyFont="1" applyBorder="1" applyAlignment="1">
      <alignment horizontal="center"/>
    </xf>
    <xf numFmtId="0" fontId="1" fillId="0" borderId="23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24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52" xfId="0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53" xfId="0" applyFont="1" applyFill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4" fillId="0" borderId="55" xfId="0" applyFont="1" applyBorder="1" applyAlignment="1">
      <alignment horizontal="center" vertical="top" wrapText="1"/>
    </xf>
    <xf numFmtId="0" fontId="4" fillId="0" borderId="56" xfId="0" applyFont="1" applyBorder="1" applyAlignment="1">
      <alignment horizontal="center" vertical="top" wrapText="1"/>
    </xf>
    <xf numFmtId="49" fontId="7" fillId="0" borderId="49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53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5" fillId="0" borderId="24" xfId="1" applyFont="1" applyBorder="1" applyAlignment="1" applyProtection="1">
      <alignment horizontal="center" vertical="top" wrapText="1"/>
    </xf>
    <xf numFmtId="0" fontId="5" fillId="0" borderId="18" xfId="1" applyFont="1" applyBorder="1" applyAlignment="1" applyProtection="1">
      <alignment horizontal="center" vertical="top" wrapText="1"/>
    </xf>
    <xf numFmtId="0" fontId="5" fillId="0" borderId="21" xfId="1" applyFont="1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4" fillId="0" borderId="37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1" fillId="0" borderId="41" xfId="0" applyFont="1" applyBorder="1" applyAlignment="1">
      <alignment vertical="top" wrapText="1"/>
    </xf>
    <xf numFmtId="0" fontId="1" fillId="0" borderId="33" xfId="0" applyFont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1" fillId="0" borderId="51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38" xfId="0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 wrapText="1"/>
    </xf>
    <xf numFmtId="0" fontId="1" fillId="0" borderId="5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1" fillId="0" borderId="46" xfId="0" applyFont="1" applyBorder="1" applyAlignment="1">
      <alignment horizontal="center" vertical="top" wrapText="1"/>
    </xf>
    <xf numFmtId="0" fontId="1" fillId="0" borderId="47" xfId="0" applyFont="1" applyBorder="1" applyAlignment="1">
      <alignment horizontal="center" vertical="top" wrapText="1"/>
    </xf>
    <xf numFmtId="0" fontId="1" fillId="0" borderId="48" xfId="0" applyFont="1" applyBorder="1" applyAlignment="1">
      <alignment horizontal="center" vertical="top" wrapText="1"/>
    </xf>
    <xf numFmtId="49" fontId="7" fillId="0" borderId="49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0" fontId="1" fillId="0" borderId="3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7" fillId="0" borderId="41" xfId="0" applyFont="1" applyBorder="1" applyAlignment="1">
      <alignment horizontal="center" vertical="top" wrapText="1"/>
    </xf>
    <xf numFmtId="0" fontId="7" fillId="0" borderId="32" xfId="0" applyFont="1" applyBorder="1" applyAlignment="1">
      <alignment horizontal="center" vertical="top" wrapText="1"/>
    </xf>
    <xf numFmtId="0" fontId="7" fillId="0" borderId="33" xfId="0" applyFont="1" applyBorder="1" applyAlignment="1">
      <alignment horizontal="center" vertical="top" wrapText="1"/>
    </xf>
    <xf numFmtId="0" fontId="1" fillId="0" borderId="41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7" fillId="0" borderId="38" xfId="0" applyFont="1" applyBorder="1" applyAlignment="1">
      <alignment horizontal="center" vertical="top" wrapText="1"/>
    </xf>
    <xf numFmtId="0" fontId="7" fillId="0" borderId="40" xfId="0" applyFont="1" applyBorder="1" applyAlignment="1">
      <alignment horizontal="center" vertical="top" wrapText="1"/>
    </xf>
    <xf numFmtId="0" fontId="7" fillId="0" borderId="39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3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42" xfId="0" applyFont="1" applyBorder="1" applyAlignment="1">
      <alignment vertical="top" wrapText="1"/>
    </xf>
    <xf numFmtId="0" fontId="1" fillId="0" borderId="43" xfId="0" applyFont="1" applyBorder="1" applyAlignment="1">
      <alignment vertical="top" wrapText="1"/>
    </xf>
    <xf numFmtId="0" fontId="7" fillId="0" borderId="44" xfId="0" applyFont="1" applyBorder="1" applyAlignment="1">
      <alignment horizontal="center" vertical="top" wrapText="1"/>
    </xf>
    <xf numFmtId="0" fontId="7" fillId="0" borderId="45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center" vertical="top" wrapText="1"/>
    </xf>
    <xf numFmtId="49" fontId="7" fillId="0" borderId="30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4" xfId="0" applyFont="1" applyBorder="1" applyAlignment="1">
      <alignment horizontal="center" vertical="top" wrapText="1"/>
    </xf>
    <xf numFmtId="0" fontId="7" fillId="0" borderId="35" xfId="0" applyFont="1" applyBorder="1" applyAlignment="1">
      <alignment horizontal="center" vertical="top" wrapText="1"/>
    </xf>
    <xf numFmtId="0" fontId="7" fillId="0" borderId="3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1" fillId="0" borderId="24" xfId="0" applyFont="1" applyBorder="1" applyAlignment="1">
      <alignment vertical="justify" wrapText="1"/>
    </xf>
    <xf numFmtId="0" fontId="11" fillId="0" borderId="17" xfId="0" applyFont="1" applyBorder="1" applyAlignment="1">
      <alignment vertical="justify" wrapText="1"/>
    </xf>
    <xf numFmtId="0" fontId="7" fillId="0" borderId="24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zakon4.rada.gov.ua/laws/show/2755-17" TargetMode="External"/><Relationship Id="rId2" Type="http://schemas.openxmlformats.org/officeDocument/2006/relationships/hyperlink" Target="http://zakon4.rada.gov.ua/laws/show/2755-17" TargetMode="External"/><Relationship Id="rId1" Type="http://schemas.openxmlformats.org/officeDocument/2006/relationships/hyperlink" Target="http://zakon4.rada.gov.ua/laws/show/2755-17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3"/>
  <sheetViews>
    <sheetView tabSelected="1" view="pageBreakPreview" zoomScale="70" zoomScaleNormal="80" zoomScaleSheetLayoutView="70" workbookViewId="0">
      <selection activeCell="A11" sqref="A11:U11"/>
    </sheetView>
  </sheetViews>
  <sheetFormatPr defaultRowHeight="15" x14ac:dyDescent="0.25"/>
  <cols>
    <col min="1" max="1" width="7.5703125" style="6" customWidth="1"/>
    <col min="2" max="2" width="36.7109375" customWidth="1"/>
    <col min="3" max="3" width="5.140625" customWidth="1"/>
    <col min="4" max="4" width="6.28515625" customWidth="1"/>
    <col min="5" max="12" width="12.85546875" bestFit="1" customWidth="1"/>
    <col min="13" max="13" width="9.5703125" customWidth="1"/>
    <col min="14" max="21" width="12.85546875" bestFit="1" customWidth="1"/>
    <col min="22" max="22" width="10.42578125" bestFit="1" customWidth="1"/>
  </cols>
  <sheetData>
    <row r="1" spans="1:25" ht="4.5" customHeight="1" x14ac:dyDescent="0.3">
      <c r="A1" s="5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25" ht="33.75" x14ac:dyDescent="0.5">
      <c r="A2" s="90"/>
      <c r="B2" s="94" t="s">
        <v>167</v>
      </c>
      <c r="C2" s="95"/>
      <c r="D2" s="95"/>
      <c r="E2" s="92"/>
      <c r="F2" s="92"/>
      <c r="G2" s="92"/>
      <c r="H2" s="92"/>
      <c r="I2" s="92"/>
      <c r="J2" s="92"/>
      <c r="K2" s="92"/>
      <c r="L2" s="92"/>
      <c r="M2" s="92"/>
      <c r="N2" s="96" t="s">
        <v>168</v>
      </c>
      <c r="O2" s="96"/>
      <c r="P2" s="97"/>
      <c r="Q2" s="92"/>
      <c r="R2" s="98"/>
      <c r="S2" s="92"/>
      <c r="T2" s="98"/>
      <c r="U2" s="98"/>
    </row>
    <row r="3" spans="1:25" ht="33.75" x14ac:dyDescent="0.5">
      <c r="A3" s="90"/>
      <c r="B3" s="90" t="s">
        <v>165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 t="s">
        <v>169</v>
      </c>
      <c r="O3" s="92"/>
      <c r="P3" s="92"/>
      <c r="Q3" s="97"/>
      <c r="R3" s="92"/>
      <c r="S3" s="92"/>
      <c r="T3" s="98"/>
      <c r="U3" s="98"/>
      <c r="X3" s="1"/>
      <c r="Y3" s="2"/>
    </row>
    <row r="4" spans="1:25" ht="33.75" x14ac:dyDescent="0.5">
      <c r="A4" s="90"/>
      <c r="B4" s="90" t="s">
        <v>166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 t="s">
        <v>172</v>
      </c>
      <c r="R4" s="92"/>
      <c r="S4" s="92"/>
      <c r="T4" s="98"/>
      <c r="U4" s="98"/>
      <c r="X4" s="1"/>
    </row>
    <row r="5" spans="1:25" ht="33.75" x14ac:dyDescent="0.5">
      <c r="A5" s="90"/>
      <c r="B5" s="90" t="s">
        <v>171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 t="s">
        <v>170</v>
      </c>
      <c r="O5" s="98"/>
      <c r="P5" s="98"/>
      <c r="Q5" s="98"/>
      <c r="R5" s="98"/>
      <c r="S5" s="99"/>
      <c r="T5" s="98"/>
      <c r="U5" s="98"/>
    </row>
    <row r="6" spans="1:25" ht="33.75" x14ac:dyDescent="0.5">
      <c r="A6" s="90"/>
      <c r="B6" s="90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8"/>
      <c r="U6" s="98"/>
      <c r="X6" s="1"/>
    </row>
    <row r="7" spans="1:25" ht="33.75" x14ac:dyDescent="0.5">
      <c r="A7" s="90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8"/>
      <c r="U7" s="98"/>
    </row>
    <row r="8" spans="1:25" ht="13.5" customHeight="1" x14ac:dyDescent="0.5">
      <c r="A8" s="99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</row>
    <row r="9" spans="1:25" ht="15" customHeight="1" x14ac:dyDescent="0.25">
      <c r="A9" s="118" t="s">
        <v>128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</row>
    <row r="10" spans="1:25" ht="61.5" customHeight="1" x14ac:dyDescent="0.25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</row>
    <row r="11" spans="1:25" ht="33" x14ac:dyDescent="0.45">
      <c r="A11" s="119" t="s">
        <v>111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</row>
    <row r="12" spans="1:25" ht="33.75" thickBot="1" x14ac:dyDescent="0.5">
      <c r="A12" s="90"/>
      <c r="B12" s="91"/>
      <c r="C12" s="91"/>
      <c r="D12" s="91"/>
      <c r="E12" s="91"/>
      <c r="F12" s="91"/>
      <c r="G12" s="91"/>
      <c r="H12" s="91"/>
      <c r="I12" s="91"/>
      <c r="J12" s="120" t="s">
        <v>112</v>
      </c>
      <c r="K12" s="120"/>
      <c r="L12" s="120"/>
      <c r="M12" s="93"/>
      <c r="N12" s="91"/>
      <c r="O12" s="91"/>
      <c r="P12" s="91"/>
      <c r="Q12" s="91"/>
      <c r="R12" s="91"/>
      <c r="S12" s="91"/>
      <c r="T12" s="91"/>
      <c r="U12" s="92"/>
    </row>
    <row r="13" spans="1:25" ht="45" customHeight="1" thickBot="1" x14ac:dyDescent="0.3">
      <c r="A13" s="200" t="s">
        <v>0</v>
      </c>
      <c r="B13" s="186" t="s">
        <v>1</v>
      </c>
      <c r="C13" s="202" t="s">
        <v>2</v>
      </c>
      <c r="D13" s="203"/>
      <c r="E13" s="188" t="s">
        <v>3</v>
      </c>
      <c r="F13" s="190"/>
      <c r="G13" s="190"/>
      <c r="H13" s="190"/>
      <c r="I13" s="190"/>
      <c r="J13" s="190"/>
      <c r="K13" s="189"/>
      <c r="L13" s="188" t="s">
        <v>4</v>
      </c>
      <c r="M13" s="189"/>
      <c r="N13" s="188" t="s">
        <v>5</v>
      </c>
      <c r="O13" s="190"/>
      <c r="P13" s="189"/>
      <c r="Q13" s="186" t="s">
        <v>6</v>
      </c>
      <c r="R13" s="186" t="s">
        <v>7</v>
      </c>
      <c r="S13" s="186" t="s">
        <v>8</v>
      </c>
      <c r="T13" s="186" t="s">
        <v>9</v>
      </c>
      <c r="U13" s="197" t="s">
        <v>10</v>
      </c>
    </row>
    <row r="14" spans="1:25" ht="15.75" thickBot="1" x14ac:dyDescent="0.3">
      <c r="A14" s="201"/>
      <c r="B14" s="180"/>
      <c r="C14" s="204"/>
      <c r="D14" s="205"/>
      <c r="E14" s="179" t="s">
        <v>11</v>
      </c>
      <c r="F14" s="208" t="s">
        <v>12</v>
      </c>
      <c r="G14" s="209"/>
      <c r="H14" s="209"/>
      <c r="I14" s="209"/>
      <c r="J14" s="209"/>
      <c r="K14" s="210"/>
      <c r="L14" s="179" t="s">
        <v>13</v>
      </c>
      <c r="M14" s="179" t="s">
        <v>14</v>
      </c>
      <c r="N14" s="179" t="s">
        <v>15</v>
      </c>
      <c r="O14" s="191" t="s">
        <v>16</v>
      </c>
      <c r="P14" s="192"/>
      <c r="Q14" s="180"/>
      <c r="R14" s="180"/>
      <c r="S14" s="180"/>
      <c r="T14" s="180"/>
      <c r="U14" s="198"/>
    </row>
    <row r="15" spans="1:25" ht="29.25" customHeight="1" thickBot="1" x14ac:dyDescent="0.3">
      <c r="A15" s="201"/>
      <c r="B15" s="180"/>
      <c r="C15" s="204"/>
      <c r="D15" s="205"/>
      <c r="E15" s="180"/>
      <c r="F15" s="179" t="s">
        <v>17</v>
      </c>
      <c r="G15" s="179" t="s">
        <v>18</v>
      </c>
      <c r="H15" s="179" t="s">
        <v>19</v>
      </c>
      <c r="I15" s="206" t="s">
        <v>20</v>
      </c>
      <c r="J15" s="207"/>
      <c r="K15" s="179" t="s">
        <v>21</v>
      </c>
      <c r="L15" s="180"/>
      <c r="M15" s="180"/>
      <c r="N15" s="180"/>
      <c r="O15" s="193"/>
      <c r="P15" s="194"/>
      <c r="Q15" s="180"/>
      <c r="R15" s="180"/>
      <c r="S15" s="180"/>
      <c r="T15" s="180"/>
      <c r="U15" s="198"/>
    </row>
    <row r="16" spans="1:25" ht="87.75" customHeight="1" thickBot="1" x14ac:dyDescent="0.3">
      <c r="A16" s="139"/>
      <c r="B16" s="181"/>
      <c r="C16" s="193"/>
      <c r="D16" s="194"/>
      <c r="E16" s="181"/>
      <c r="F16" s="181"/>
      <c r="G16" s="181"/>
      <c r="H16" s="181"/>
      <c r="I16" s="12" t="s">
        <v>22</v>
      </c>
      <c r="J16" s="12" t="s">
        <v>23</v>
      </c>
      <c r="K16" s="181"/>
      <c r="L16" s="181"/>
      <c r="M16" s="181"/>
      <c r="N16" s="181"/>
      <c r="O16" s="12" t="s">
        <v>24</v>
      </c>
      <c r="P16" s="12" t="s">
        <v>25</v>
      </c>
      <c r="Q16" s="181"/>
      <c r="R16" s="181"/>
      <c r="S16" s="181"/>
      <c r="T16" s="181"/>
      <c r="U16" s="199"/>
    </row>
    <row r="17" spans="1:21" ht="15.75" thickBot="1" x14ac:dyDescent="0.3">
      <c r="A17" s="31">
        <v>1</v>
      </c>
      <c r="B17" s="40">
        <v>2</v>
      </c>
      <c r="C17" s="128">
        <v>3</v>
      </c>
      <c r="D17" s="187"/>
      <c r="E17" s="40">
        <v>4</v>
      </c>
      <c r="F17" s="40">
        <v>5</v>
      </c>
      <c r="G17" s="40">
        <v>6</v>
      </c>
      <c r="H17" s="40">
        <v>7</v>
      </c>
      <c r="I17" s="40">
        <v>8</v>
      </c>
      <c r="J17" s="40">
        <v>9</v>
      </c>
      <c r="K17" s="40">
        <v>10</v>
      </c>
      <c r="L17" s="40">
        <v>11</v>
      </c>
      <c r="M17" s="40">
        <v>12</v>
      </c>
      <c r="N17" s="40">
        <v>13</v>
      </c>
      <c r="O17" s="40">
        <v>14</v>
      </c>
      <c r="P17" s="40">
        <v>15</v>
      </c>
      <c r="Q17" s="40">
        <v>16</v>
      </c>
      <c r="R17" s="40">
        <v>17</v>
      </c>
      <c r="S17" s="40">
        <v>18</v>
      </c>
      <c r="T17" s="40">
        <v>19</v>
      </c>
      <c r="U17" s="41">
        <v>20</v>
      </c>
    </row>
    <row r="18" spans="1:21" ht="15.75" thickBot="1" x14ac:dyDescent="0.3">
      <c r="A18" s="7" t="s">
        <v>26</v>
      </c>
      <c r="B18" s="184" t="s">
        <v>27</v>
      </c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85"/>
    </row>
    <row r="19" spans="1:21" ht="15.75" thickBot="1" x14ac:dyDescent="0.3">
      <c r="A19" s="31" t="s">
        <v>85</v>
      </c>
      <c r="B19" s="147" t="s">
        <v>28</v>
      </c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9"/>
    </row>
    <row r="20" spans="1:21" ht="15.75" thickBot="1" x14ac:dyDescent="0.3">
      <c r="A20" s="31" t="s">
        <v>86</v>
      </c>
      <c r="B20" s="128" t="s">
        <v>29</v>
      </c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30"/>
    </row>
    <row r="21" spans="1:21" x14ac:dyDescent="0.25">
      <c r="A21" s="175"/>
      <c r="B21" s="156"/>
      <c r="C21" s="151"/>
      <c r="D21" s="152"/>
      <c r="E21" s="156"/>
      <c r="F21" s="182" t="s">
        <v>30</v>
      </c>
      <c r="G21" s="182" t="s">
        <v>30</v>
      </c>
      <c r="H21" s="182" t="s">
        <v>30</v>
      </c>
      <c r="I21" s="182" t="s">
        <v>30</v>
      </c>
      <c r="J21" s="182" t="s">
        <v>30</v>
      </c>
      <c r="K21" s="182" t="s">
        <v>30</v>
      </c>
      <c r="L21" s="156"/>
      <c r="M21" s="156"/>
      <c r="N21" s="156"/>
      <c r="O21" s="156"/>
      <c r="P21" s="156"/>
      <c r="Q21" s="156"/>
      <c r="R21" s="156"/>
      <c r="S21" s="156"/>
      <c r="T21" s="156"/>
      <c r="U21" s="195"/>
    </row>
    <row r="22" spans="1:21" ht="15.75" thickBot="1" x14ac:dyDescent="0.3">
      <c r="A22" s="176"/>
      <c r="B22" s="157"/>
      <c r="C22" s="177"/>
      <c r="D22" s="178"/>
      <c r="E22" s="157"/>
      <c r="F22" s="183"/>
      <c r="G22" s="183"/>
      <c r="H22" s="183"/>
      <c r="I22" s="183"/>
      <c r="J22" s="183"/>
      <c r="K22" s="183"/>
      <c r="L22" s="157"/>
      <c r="M22" s="157"/>
      <c r="N22" s="157"/>
      <c r="O22" s="157"/>
      <c r="P22" s="157"/>
      <c r="Q22" s="157"/>
      <c r="R22" s="157"/>
      <c r="S22" s="157"/>
      <c r="T22" s="157"/>
      <c r="U22" s="196"/>
    </row>
    <row r="23" spans="1:21" x14ac:dyDescent="0.25">
      <c r="A23" s="169" t="s">
        <v>31</v>
      </c>
      <c r="B23" s="170"/>
      <c r="C23" s="170"/>
      <c r="D23" s="171"/>
      <c r="E23" s="43">
        <f>SUM(E21)</f>
        <v>0</v>
      </c>
      <c r="F23" s="43">
        <f t="shared" ref="F23:U23" si="0">SUM(F21)</f>
        <v>0</v>
      </c>
      <c r="G23" s="43">
        <f t="shared" si="0"/>
        <v>0</v>
      </c>
      <c r="H23" s="43">
        <f t="shared" si="0"/>
        <v>0</v>
      </c>
      <c r="I23" s="43">
        <f t="shared" si="0"/>
        <v>0</v>
      </c>
      <c r="J23" s="43">
        <f t="shared" si="0"/>
        <v>0</v>
      </c>
      <c r="K23" s="43">
        <f t="shared" si="0"/>
        <v>0</v>
      </c>
      <c r="L23" s="43">
        <f t="shared" si="0"/>
        <v>0</v>
      </c>
      <c r="M23" s="43">
        <f t="shared" si="0"/>
        <v>0</v>
      </c>
      <c r="N23" s="43">
        <f t="shared" si="0"/>
        <v>0</v>
      </c>
      <c r="O23" s="43">
        <f t="shared" si="0"/>
        <v>0</v>
      </c>
      <c r="P23" s="43">
        <f t="shared" si="0"/>
        <v>0</v>
      </c>
      <c r="Q23" s="43">
        <f t="shared" si="0"/>
        <v>0</v>
      </c>
      <c r="R23" s="43">
        <f t="shared" si="0"/>
        <v>0</v>
      </c>
      <c r="S23" s="43">
        <f t="shared" si="0"/>
        <v>0</v>
      </c>
      <c r="T23" s="43">
        <f t="shared" si="0"/>
        <v>0</v>
      </c>
      <c r="U23" s="44">
        <f t="shared" si="0"/>
        <v>0</v>
      </c>
    </row>
    <row r="24" spans="1:21" x14ac:dyDescent="0.25">
      <c r="A24" s="13" t="s">
        <v>113</v>
      </c>
      <c r="B24" s="172" t="s">
        <v>32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4"/>
    </row>
    <row r="25" spans="1:21" x14ac:dyDescent="0.25">
      <c r="A25" s="13"/>
      <c r="B25" s="45"/>
      <c r="C25" s="45"/>
      <c r="D25" s="45"/>
      <c r="E25" s="45" t="s">
        <v>30</v>
      </c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</row>
    <row r="26" spans="1:21" ht="15.75" thickBot="1" x14ac:dyDescent="0.3">
      <c r="A26" s="167" t="s">
        <v>33</v>
      </c>
      <c r="B26" s="154"/>
      <c r="C26" s="154"/>
      <c r="D26" s="168"/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</row>
    <row r="27" spans="1:21" ht="15.75" thickBot="1" x14ac:dyDescent="0.3">
      <c r="A27" s="31" t="s">
        <v>87</v>
      </c>
      <c r="B27" s="128" t="s">
        <v>34</v>
      </c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30"/>
    </row>
    <row r="28" spans="1:21" ht="15.75" thickBot="1" x14ac:dyDescent="0.3">
      <c r="A28" s="31"/>
      <c r="B28" s="47"/>
      <c r="C28" s="42"/>
      <c r="D28" s="42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1"/>
    </row>
    <row r="29" spans="1:21" ht="15.75" thickBot="1" x14ac:dyDescent="0.3">
      <c r="A29" s="8"/>
      <c r="B29" s="16"/>
      <c r="C29" s="123"/>
      <c r="D29" s="124"/>
      <c r="E29" s="16"/>
      <c r="F29" s="40" t="s">
        <v>30</v>
      </c>
      <c r="G29" s="40" t="s">
        <v>30</v>
      </c>
      <c r="H29" s="40" t="s">
        <v>30</v>
      </c>
      <c r="I29" s="40" t="s">
        <v>30</v>
      </c>
      <c r="J29" s="40" t="s">
        <v>30</v>
      </c>
      <c r="K29" s="40" t="s">
        <v>30</v>
      </c>
      <c r="L29" s="16"/>
      <c r="M29" s="16"/>
      <c r="N29" s="16"/>
      <c r="O29" s="16"/>
      <c r="P29" s="16"/>
      <c r="Q29" s="16"/>
      <c r="R29" s="16"/>
      <c r="S29" s="16"/>
      <c r="T29" s="16"/>
      <c r="U29" s="48"/>
    </row>
    <row r="30" spans="1:21" ht="15.75" thickBot="1" x14ac:dyDescent="0.3">
      <c r="A30" s="125" t="s">
        <v>35</v>
      </c>
      <c r="B30" s="126"/>
      <c r="C30" s="126"/>
      <c r="D30" s="127"/>
      <c r="E30" s="16">
        <f>SUM(E29)</f>
        <v>0</v>
      </c>
      <c r="F30" s="16">
        <f t="shared" ref="F30:U30" si="1">SUM(F29)</f>
        <v>0</v>
      </c>
      <c r="G30" s="16">
        <f t="shared" si="1"/>
        <v>0</v>
      </c>
      <c r="H30" s="16">
        <f t="shared" si="1"/>
        <v>0</v>
      </c>
      <c r="I30" s="16">
        <f t="shared" si="1"/>
        <v>0</v>
      </c>
      <c r="J30" s="16">
        <f t="shared" si="1"/>
        <v>0</v>
      </c>
      <c r="K30" s="16">
        <f t="shared" si="1"/>
        <v>0</v>
      </c>
      <c r="L30" s="16">
        <f t="shared" si="1"/>
        <v>0</v>
      </c>
      <c r="M30" s="16">
        <f t="shared" si="1"/>
        <v>0</v>
      </c>
      <c r="N30" s="16">
        <f t="shared" si="1"/>
        <v>0</v>
      </c>
      <c r="O30" s="16">
        <f t="shared" si="1"/>
        <v>0</v>
      </c>
      <c r="P30" s="16">
        <f t="shared" si="1"/>
        <v>0</v>
      </c>
      <c r="Q30" s="16">
        <f t="shared" si="1"/>
        <v>0</v>
      </c>
      <c r="R30" s="16">
        <f t="shared" si="1"/>
        <v>0</v>
      </c>
      <c r="S30" s="16">
        <f t="shared" si="1"/>
        <v>0</v>
      </c>
      <c r="T30" s="16">
        <f t="shared" si="1"/>
        <v>0</v>
      </c>
      <c r="U30" s="48">
        <f t="shared" si="1"/>
        <v>0</v>
      </c>
    </row>
    <row r="31" spans="1:21" ht="15.75" thickBot="1" x14ac:dyDescent="0.3">
      <c r="A31" s="31" t="s">
        <v>88</v>
      </c>
      <c r="B31" s="128" t="s">
        <v>36</v>
      </c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30"/>
    </row>
    <row r="32" spans="1:21" ht="15.75" thickBot="1" x14ac:dyDescent="0.3">
      <c r="A32" s="8"/>
      <c r="B32" s="16"/>
      <c r="C32" s="123"/>
      <c r="D32" s="124"/>
      <c r="E32" s="16"/>
      <c r="F32" s="40" t="s">
        <v>30</v>
      </c>
      <c r="G32" s="40" t="s">
        <v>30</v>
      </c>
      <c r="H32" s="40" t="s">
        <v>30</v>
      </c>
      <c r="I32" s="40" t="s">
        <v>30</v>
      </c>
      <c r="J32" s="40" t="s">
        <v>30</v>
      </c>
      <c r="K32" s="40" t="s">
        <v>30</v>
      </c>
      <c r="L32" s="16"/>
      <c r="M32" s="16"/>
      <c r="N32" s="16"/>
      <c r="O32" s="16"/>
      <c r="P32" s="16"/>
      <c r="Q32" s="16"/>
      <c r="R32" s="16"/>
      <c r="S32" s="16"/>
      <c r="T32" s="16"/>
      <c r="U32" s="48"/>
    </row>
    <row r="33" spans="1:22" ht="15.75" thickBot="1" x14ac:dyDescent="0.3">
      <c r="A33" s="125" t="s">
        <v>37</v>
      </c>
      <c r="B33" s="126"/>
      <c r="C33" s="126"/>
      <c r="D33" s="127"/>
      <c r="E33" s="16">
        <f>SUM(E32)</f>
        <v>0</v>
      </c>
      <c r="F33" s="16">
        <f t="shared" ref="F33:U33" si="2">SUM(F32)</f>
        <v>0</v>
      </c>
      <c r="G33" s="16">
        <f t="shared" si="2"/>
        <v>0</v>
      </c>
      <c r="H33" s="16">
        <f t="shared" si="2"/>
        <v>0</v>
      </c>
      <c r="I33" s="16">
        <f t="shared" si="2"/>
        <v>0</v>
      </c>
      <c r="J33" s="16">
        <f t="shared" si="2"/>
        <v>0</v>
      </c>
      <c r="K33" s="16">
        <f t="shared" si="2"/>
        <v>0</v>
      </c>
      <c r="L33" s="16">
        <f t="shared" si="2"/>
        <v>0</v>
      </c>
      <c r="M33" s="16">
        <f t="shared" si="2"/>
        <v>0</v>
      </c>
      <c r="N33" s="16">
        <f t="shared" si="2"/>
        <v>0</v>
      </c>
      <c r="O33" s="16">
        <f t="shared" si="2"/>
        <v>0</v>
      </c>
      <c r="P33" s="16">
        <f t="shared" si="2"/>
        <v>0</v>
      </c>
      <c r="Q33" s="16">
        <f t="shared" si="2"/>
        <v>0</v>
      </c>
      <c r="R33" s="16">
        <f t="shared" si="2"/>
        <v>0</v>
      </c>
      <c r="S33" s="16">
        <f t="shared" si="2"/>
        <v>0</v>
      </c>
      <c r="T33" s="16">
        <f t="shared" si="2"/>
        <v>0</v>
      </c>
      <c r="U33" s="48">
        <f t="shared" si="2"/>
        <v>0</v>
      </c>
    </row>
    <row r="34" spans="1:22" ht="15.75" thickBot="1" x14ac:dyDescent="0.3">
      <c r="A34" s="31" t="s">
        <v>89</v>
      </c>
      <c r="B34" s="128" t="s">
        <v>38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30"/>
    </row>
    <row r="35" spans="1:22" ht="15.75" thickBot="1" x14ac:dyDescent="0.3">
      <c r="A35" s="8"/>
      <c r="B35" s="16"/>
      <c r="C35" s="123"/>
      <c r="D35" s="124"/>
      <c r="E35" s="16"/>
      <c r="F35" s="40" t="s">
        <v>30</v>
      </c>
      <c r="G35" s="40" t="s">
        <v>30</v>
      </c>
      <c r="H35" s="40" t="s">
        <v>30</v>
      </c>
      <c r="I35" s="40" t="s">
        <v>30</v>
      </c>
      <c r="J35" s="40" t="s">
        <v>30</v>
      </c>
      <c r="K35" s="40" t="s">
        <v>30</v>
      </c>
      <c r="L35" s="16"/>
      <c r="M35" s="16"/>
      <c r="N35" s="16"/>
      <c r="O35" s="16"/>
      <c r="P35" s="16"/>
      <c r="Q35" s="16"/>
      <c r="R35" s="16"/>
      <c r="S35" s="16"/>
      <c r="T35" s="16"/>
      <c r="U35" s="48"/>
    </row>
    <row r="36" spans="1:22" ht="15.75" thickBot="1" x14ac:dyDescent="0.3">
      <c r="A36" s="125" t="s">
        <v>39</v>
      </c>
      <c r="B36" s="126"/>
      <c r="C36" s="170"/>
      <c r="D36" s="171"/>
      <c r="E36" s="16">
        <f>SUM(E35)</f>
        <v>0</v>
      </c>
      <c r="F36" s="16">
        <f t="shared" ref="F36:U36" si="3">SUM(F35)</f>
        <v>0</v>
      </c>
      <c r="G36" s="16">
        <f t="shared" si="3"/>
        <v>0</v>
      </c>
      <c r="H36" s="16">
        <f t="shared" si="3"/>
        <v>0</v>
      </c>
      <c r="I36" s="16">
        <f t="shared" si="3"/>
        <v>0</v>
      </c>
      <c r="J36" s="16">
        <f t="shared" si="3"/>
        <v>0</v>
      </c>
      <c r="K36" s="16">
        <f t="shared" si="3"/>
        <v>0</v>
      </c>
      <c r="L36" s="16">
        <f t="shared" si="3"/>
        <v>0</v>
      </c>
      <c r="M36" s="16">
        <f t="shared" si="3"/>
        <v>0</v>
      </c>
      <c r="N36" s="16">
        <f t="shared" si="3"/>
        <v>0</v>
      </c>
      <c r="O36" s="16">
        <f t="shared" si="3"/>
        <v>0</v>
      </c>
      <c r="P36" s="16">
        <f t="shared" si="3"/>
        <v>0</v>
      </c>
      <c r="Q36" s="16">
        <f t="shared" si="3"/>
        <v>0</v>
      </c>
      <c r="R36" s="16">
        <f t="shared" si="3"/>
        <v>0</v>
      </c>
      <c r="S36" s="16">
        <f t="shared" si="3"/>
        <v>0</v>
      </c>
      <c r="T36" s="16">
        <f t="shared" si="3"/>
        <v>0</v>
      </c>
      <c r="U36" s="48">
        <f t="shared" si="3"/>
        <v>0</v>
      </c>
    </row>
    <row r="37" spans="1:22" ht="15.75" thickBot="1" x14ac:dyDescent="0.3">
      <c r="A37" s="31" t="s">
        <v>90</v>
      </c>
      <c r="B37" s="164" t="s">
        <v>40</v>
      </c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6"/>
    </row>
    <row r="38" spans="1:22" ht="15.75" thickBot="1" x14ac:dyDescent="0.3">
      <c r="A38" s="8"/>
      <c r="B38" s="16"/>
      <c r="C38" s="123"/>
      <c r="D38" s="124"/>
      <c r="E38" s="16"/>
      <c r="F38" s="40" t="s">
        <v>30</v>
      </c>
      <c r="G38" s="40" t="s">
        <v>30</v>
      </c>
      <c r="H38" s="40" t="s">
        <v>30</v>
      </c>
      <c r="I38" s="40" t="s">
        <v>30</v>
      </c>
      <c r="J38" s="40" t="s">
        <v>30</v>
      </c>
      <c r="K38" s="40" t="s">
        <v>30</v>
      </c>
      <c r="L38" s="16"/>
      <c r="M38" s="16"/>
      <c r="N38" s="16"/>
      <c r="O38" s="16"/>
      <c r="P38" s="16"/>
      <c r="Q38" s="16"/>
      <c r="R38" s="16"/>
      <c r="S38" s="16"/>
      <c r="T38" s="16"/>
      <c r="U38" s="48"/>
    </row>
    <row r="39" spans="1:22" ht="15.75" thickBot="1" x14ac:dyDescent="0.3">
      <c r="A39" s="125" t="s">
        <v>41</v>
      </c>
      <c r="B39" s="126"/>
      <c r="C39" s="126"/>
      <c r="D39" s="127"/>
      <c r="E39" s="16">
        <f>SUM(E38)</f>
        <v>0</v>
      </c>
      <c r="F39" s="16">
        <f t="shared" ref="F39:U39" si="4">SUM(F38)</f>
        <v>0</v>
      </c>
      <c r="G39" s="16">
        <f t="shared" si="4"/>
        <v>0</v>
      </c>
      <c r="H39" s="16">
        <f t="shared" si="4"/>
        <v>0</v>
      </c>
      <c r="I39" s="16">
        <f t="shared" si="4"/>
        <v>0</v>
      </c>
      <c r="J39" s="16">
        <f t="shared" si="4"/>
        <v>0</v>
      </c>
      <c r="K39" s="16">
        <f t="shared" si="4"/>
        <v>0</v>
      </c>
      <c r="L39" s="16">
        <f t="shared" si="4"/>
        <v>0</v>
      </c>
      <c r="M39" s="16">
        <f t="shared" si="4"/>
        <v>0</v>
      </c>
      <c r="N39" s="16">
        <f t="shared" si="4"/>
        <v>0</v>
      </c>
      <c r="O39" s="16">
        <f t="shared" si="4"/>
        <v>0</v>
      </c>
      <c r="P39" s="16">
        <f t="shared" si="4"/>
        <v>0</v>
      </c>
      <c r="Q39" s="16">
        <f t="shared" si="4"/>
        <v>0</v>
      </c>
      <c r="R39" s="16">
        <f t="shared" si="4"/>
        <v>0</v>
      </c>
      <c r="S39" s="16">
        <f t="shared" si="4"/>
        <v>0</v>
      </c>
      <c r="T39" s="16">
        <f t="shared" si="4"/>
        <v>0</v>
      </c>
      <c r="U39" s="48">
        <f t="shared" si="4"/>
        <v>0</v>
      </c>
    </row>
    <row r="40" spans="1:22" ht="15.75" thickBot="1" x14ac:dyDescent="0.3">
      <c r="A40" s="125" t="s">
        <v>42</v>
      </c>
      <c r="B40" s="126"/>
      <c r="C40" s="126"/>
      <c r="D40" s="127"/>
      <c r="E40" s="46">
        <f t="shared" ref="E40:U40" si="5">SUM(E39+E36+E33+E30+E26+E23)</f>
        <v>0</v>
      </c>
      <c r="F40" s="46">
        <f t="shared" si="5"/>
        <v>0</v>
      </c>
      <c r="G40" s="46">
        <f t="shared" si="5"/>
        <v>0</v>
      </c>
      <c r="H40" s="46">
        <f t="shared" si="5"/>
        <v>0</v>
      </c>
      <c r="I40" s="46">
        <f t="shared" si="5"/>
        <v>0</v>
      </c>
      <c r="J40" s="46">
        <f t="shared" si="5"/>
        <v>0</v>
      </c>
      <c r="K40" s="46">
        <f t="shared" si="5"/>
        <v>0</v>
      </c>
      <c r="L40" s="46">
        <f t="shared" si="5"/>
        <v>0</v>
      </c>
      <c r="M40" s="46">
        <f t="shared" si="5"/>
        <v>0</v>
      </c>
      <c r="N40" s="46">
        <f t="shared" si="5"/>
        <v>0</v>
      </c>
      <c r="O40" s="46">
        <f t="shared" si="5"/>
        <v>0</v>
      </c>
      <c r="P40" s="46">
        <f t="shared" si="5"/>
        <v>0</v>
      </c>
      <c r="Q40" s="46">
        <f t="shared" si="5"/>
        <v>0</v>
      </c>
      <c r="R40" s="46">
        <f t="shared" si="5"/>
        <v>0</v>
      </c>
      <c r="S40" s="46">
        <f t="shared" si="5"/>
        <v>0</v>
      </c>
      <c r="T40" s="46">
        <f t="shared" si="5"/>
        <v>0</v>
      </c>
      <c r="U40" s="49">
        <f t="shared" si="5"/>
        <v>0</v>
      </c>
    </row>
    <row r="41" spans="1:22" ht="15.75" thickBot="1" x14ac:dyDescent="0.3">
      <c r="A41" s="14" t="s">
        <v>115</v>
      </c>
      <c r="B41" s="126" t="s">
        <v>114</v>
      </c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85"/>
    </row>
    <row r="42" spans="1:22" ht="15.75" thickBot="1" x14ac:dyDescent="0.3">
      <c r="A42" s="31" t="s">
        <v>91</v>
      </c>
      <c r="B42" s="128" t="s">
        <v>29</v>
      </c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30"/>
    </row>
    <row r="43" spans="1:22" ht="99" customHeight="1" thickBot="1" x14ac:dyDescent="0.3">
      <c r="A43" s="15" t="s">
        <v>43</v>
      </c>
      <c r="B43" s="26" t="s">
        <v>157</v>
      </c>
      <c r="C43" s="159" t="s">
        <v>133</v>
      </c>
      <c r="D43" s="159"/>
      <c r="E43" s="26">
        <v>137.75</v>
      </c>
      <c r="F43" s="34">
        <v>137.75</v>
      </c>
      <c r="G43" s="50"/>
      <c r="H43" s="50"/>
      <c r="I43" s="50"/>
      <c r="J43" s="50"/>
      <c r="K43" s="50"/>
      <c r="L43" s="51">
        <v>137.75</v>
      </c>
      <c r="M43" s="51"/>
      <c r="N43" s="51">
        <v>137.75</v>
      </c>
      <c r="O43" s="51"/>
      <c r="P43" s="51"/>
      <c r="Q43" s="51">
        <v>16</v>
      </c>
      <c r="R43" s="51"/>
      <c r="S43" s="51">
        <v>52379.1</v>
      </c>
      <c r="T43" s="51"/>
      <c r="U43" s="51">
        <v>103.64</v>
      </c>
    </row>
    <row r="44" spans="1:22" ht="81" customHeight="1" thickBot="1" x14ac:dyDescent="0.3">
      <c r="A44" s="17" t="s">
        <v>129</v>
      </c>
      <c r="B44" s="29" t="s">
        <v>158</v>
      </c>
      <c r="C44" s="158" t="s">
        <v>117</v>
      </c>
      <c r="D44" s="158"/>
      <c r="E44" s="29">
        <v>4.32</v>
      </c>
      <c r="F44" s="36">
        <v>4.32</v>
      </c>
      <c r="G44" s="52"/>
      <c r="H44" s="52"/>
      <c r="I44" s="52"/>
      <c r="J44" s="52"/>
      <c r="K44" s="52"/>
      <c r="L44" s="53">
        <v>4.32</v>
      </c>
      <c r="M44" s="53"/>
      <c r="N44" s="53">
        <v>4.32</v>
      </c>
      <c r="O44" s="53"/>
      <c r="P44" s="53"/>
      <c r="Q44" s="53"/>
      <c r="R44" s="53"/>
      <c r="S44" s="53"/>
      <c r="T44" s="53"/>
      <c r="U44" s="53"/>
    </row>
    <row r="45" spans="1:22" s="18" customFormat="1" ht="110.25" customHeight="1" thickBot="1" x14ac:dyDescent="0.3">
      <c r="A45" s="15" t="s">
        <v>130</v>
      </c>
      <c r="B45" s="26" t="s">
        <v>145</v>
      </c>
      <c r="C45" s="159" t="s">
        <v>152</v>
      </c>
      <c r="D45" s="103"/>
      <c r="E45" s="26">
        <v>1659.75</v>
      </c>
      <c r="F45" s="34">
        <v>1659.75</v>
      </c>
      <c r="G45" s="50"/>
      <c r="H45" s="50"/>
      <c r="I45" s="50"/>
      <c r="J45" s="50"/>
      <c r="K45" s="50"/>
      <c r="L45" s="51">
        <v>1659.75</v>
      </c>
      <c r="M45" s="51"/>
      <c r="N45" s="51">
        <v>1659.75</v>
      </c>
      <c r="O45" s="51"/>
      <c r="P45" s="51"/>
      <c r="Q45" s="51">
        <v>17</v>
      </c>
      <c r="R45" s="51"/>
      <c r="S45" s="51">
        <v>758328.58</v>
      </c>
      <c r="T45" s="51"/>
      <c r="U45" s="51">
        <v>1174.95</v>
      </c>
    </row>
    <row r="46" spans="1:22" s="18" customFormat="1" ht="81" customHeight="1" thickBot="1" x14ac:dyDescent="0.3">
      <c r="A46" s="24" t="s">
        <v>131</v>
      </c>
      <c r="B46" s="30" t="s">
        <v>124</v>
      </c>
      <c r="C46" s="160" t="s">
        <v>135</v>
      </c>
      <c r="D46" s="161"/>
      <c r="E46" s="30">
        <v>138.68</v>
      </c>
      <c r="F46" s="54">
        <v>138.68</v>
      </c>
      <c r="G46" s="55"/>
      <c r="H46" s="55"/>
      <c r="I46" s="55"/>
      <c r="J46" s="55"/>
      <c r="K46" s="55"/>
      <c r="L46" s="56"/>
      <c r="M46" s="56">
        <v>138.68</v>
      </c>
      <c r="N46" s="56">
        <v>138.68</v>
      </c>
      <c r="O46" s="56"/>
      <c r="P46" s="56"/>
      <c r="Q46" s="56">
        <v>117</v>
      </c>
      <c r="R46" s="56"/>
      <c r="S46" s="56">
        <v>4915.1000000000004</v>
      </c>
      <c r="T46" s="56"/>
      <c r="U46" s="56">
        <v>14.26</v>
      </c>
      <c r="V46" s="21"/>
    </row>
    <row r="47" spans="1:22" ht="15.75" thickBot="1" x14ac:dyDescent="0.3">
      <c r="A47" s="215" t="s">
        <v>44</v>
      </c>
      <c r="B47" s="216"/>
      <c r="C47" s="216"/>
      <c r="D47" s="217"/>
      <c r="E47" s="57">
        <f>E43+E44+E45+E46</f>
        <v>1940.5</v>
      </c>
      <c r="F47" s="57">
        <f t="shared" ref="F47:U47" si="6">F43+F44+F45+F46</f>
        <v>1940.5</v>
      </c>
      <c r="G47" s="57">
        <f t="shared" si="6"/>
        <v>0</v>
      </c>
      <c r="H47" s="57">
        <f t="shared" si="6"/>
        <v>0</v>
      </c>
      <c r="I47" s="57">
        <f t="shared" si="6"/>
        <v>0</v>
      </c>
      <c r="J47" s="57">
        <f t="shared" si="6"/>
        <v>0</v>
      </c>
      <c r="K47" s="57">
        <f t="shared" si="6"/>
        <v>0</v>
      </c>
      <c r="L47" s="57">
        <f t="shared" si="6"/>
        <v>1801.82</v>
      </c>
      <c r="M47" s="57">
        <f t="shared" si="6"/>
        <v>138.68</v>
      </c>
      <c r="N47" s="57">
        <f t="shared" si="6"/>
        <v>1940.5</v>
      </c>
      <c r="O47" s="57">
        <f t="shared" si="6"/>
        <v>0</v>
      </c>
      <c r="P47" s="57">
        <f t="shared" si="6"/>
        <v>0</v>
      </c>
      <c r="Q47" s="57">
        <f t="shared" si="6"/>
        <v>150</v>
      </c>
      <c r="R47" s="57">
        <f t="shared" si="6"/>
        <v>0</v>
      </c>
      <c r="S47" s="57">
        <f t="shared" si="6"/>
        <v>815622.77999999991</v>
      </c>
      <c r="T47" s="57">
        <f t="shared" si="6"/>
        <v>0</v>
      </c>
      <c r="U47" s="57">
        <f t="shared" si="6"/>
        <v>1292.8500000000001</v>
      </c>
      <c r="V47" s="10"/>
    </row>
    <row r="48" spans="1:22" ht="15.75" thickBot="1" x14ac:dyDescent="0.3">
      <c r="A48" s="58" t="s">
        <v>92</v>
      </c>
      <c r="B48" s="212" t="s">
        <v>32</v>
      </c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</row>
    <row r="49" spans="1:22" ht="79.5" customHeight="1" thickBot="1" x14ac:dyDescent="0.3">
      <c r="A49" s="8" t="s">
        <v>45</v>
      </c>
      <c r="B49" s="26" t="s">
        <v>146</v>
      </c>
      <c r="C49" s="159" t="s">
        <v>144</v>
      </c>
      <c r="D49" s="103"/>
      <c r="E49" s="26">
        <v>54.62</v>
      </c>
      <c r="F49" s="34">
        <v>54.62</v>
      </c>
      <c r="G49" s="40" t="s">
        <v>30</v>
      </c>
      <c r="H49" s="40" t="s">
        <v>30</v>
      </c>
      <c r="I49" s="40" t="s">
        <v>30</v>
      </c>
      <c r="J49" s="40" t="s">
        <v>30</v>
      </c>
      <c r="K49" s="40" t="s">
        <v>30</v>
      </c>
      <c r="L49" s="16">
        <v>54.62</v>
      </c>
      <c r="M49" s="16"/>
      <c r="N49" s="16">
        <v>54.62</v>
      </c>
      <c r="O49" s="16"/>
      <c r="P49" s="16"/>
      <c r="Q49" s="16"/>
      <c r="R49" s="16"/>
      <c r="S49" s="16"/>
      <c r="T49" s="16"/>
      <c r="U49" s="48"/>
    </row>
    <row r="50" spans="1:22" ht="84" customHeight="1" thickBot="1" x14ac:dyDescent="0.3">
      <c r="A50" s="8" t="s">
        <v>46</v>
      </c>
      <c r="B50" s="26" t="s">
        <v>160</v>
      </c>
      <c r="C50" s="103" t="s">
        <v>134</v>
      </c>
      <c r="D50" s="103"/>
      <c r="E50" s="59">
        <v>549.4</v>
      </c>
      <c r="F50" s="60">
        <v>549.4</v>
      </c>
      <c r="G50" s="40" t="s">
        <v>30</v>
      </c>
      <c r="H50" s="40" t="s">
        <v>30</v>
      </c>
      <c r="I50" s="40" t="s">
        <v>30</v>
      </c>
      <c r="J50" s="40" t="s">
        <v>30</v>
      </c>
      <c r="K50" s="40" t="s">
        <v>30</v>
      </c>
      <c r="L50" s="61">
        <v>549.4</v>
      </c>
      <c r="M50" s="61"/>
      <c r="N50" s="61">
        <v>549.4</v>
      </c>
      <c r="O50" s="16"/>
      <c r="P50" s="16"/>
      <c r="Q50" s="16"/>
      <c r="R50" s="16"/>
      <c r="S50" s="16"/>
      <c r="T50" s="16"/>
      <c r="U50" s="48"/>
    </row>
    <row r="51" spans="1:22" ht="15.75" thickBot="1" x14ac:dyDescent="0.3">
      <c r="A51" s="150" t="s">
        <v>47</v>
      </c>
      <c r="B51" s="150"/>
      <c r="C51" s="150"/>
      <c r="D51" s="150"/>
      <c r="E51" s="32">
        <f>SUM(E49:E50)</f>
        <v>604.02</v>
      </c>
      <c r="F51" s="32">
        <f t="shared" ref="F51:U51" si="7">SUM(F49:F50)</f>
        <v>604.02</v>
      </c>
      <c r="G51" s="32">
        <f t="shared" si="7"/>
        <v>0</v>
      </c>
      <c r="H51" s="32">
        <f t="shared" si="7"/>
        <v>0</v>
      </c>
      <c r="I51" s="32">
        <f t="shared" si="7"/>
        <v>0</v>
      </c>
      <c r="J51" s="32">
        <f t="shared" si="7"/>
        <v>0</v>
      </c>
      <c r="K51" s="32">
        <f t="shared" si="7"/>
        <v>0</v>
      </c>
      <c r="L51" s="32">
        <f t="shared" si="7"/>
        <v>604.02</v>
      </c>
      <c r="M51" s="32">
        <f t="shared" si="7"/>
        <v>0</v>
      </c>
      <c r="N51" s="32">
        <f t="shared" si="7"/>
        <v>604.02</v>
      </c>
      <c r="O51" s="32">
        <f t="shared" si="7"/>
        <v>0</v>
      </c>
      <c r="P51" s="32">
        <f t="shared" si="7"/>
        <v>0</v>
      </c>
      <c r="Q51" s="32">
        <f t="shared" si="7"/>
        <v>0</v>
      </c>
      <c r="R51" s="32">
        <f t="shared" si="7"/>
        <v>0</v>
      </c>
      <c r="S51" s="32">
        <f t="shared" si="7"/>
        <v>0</v>
      </c>
      <c r="T51" s="32">
        <f t="shared" si="7"/>
        <v>0</v>
      </c>
      <c r="U51" s="32">
        <f t="shared" si="7"/>
        <v>0</v>
      </c>
      <c r="V51" s="11"/>
    </row>
    <row r="52" spans="1:22" ht="15.75" thickBot="1" x14ac:dyDescent="0.3">
      <c r="A52" s="31" t="s">
        <v>93</v>
      </c>
      <c r="B52" s="143" t="s">
        <v>34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5"/>
    </row>
    <row r="53" spans="1:22" ht="16.5" customHeight="1" thickBot="1" x14ac:dyDescent="0.3">
      <c r="A53" s="8"/>
      <c r="B53" s="23"/>
      <c r="C53" s="162"/>
      <c r="D53" s="163"/>
      <c r="E53" s="23"/>
      <c r="F53" s="62"/>
      <c r="G53" s="40"/>
      <c r="H53" s="40"/>
      <c r="I53" s="40"/>
      <c r="J53" s="40"/>
      <c r="K53" s="40"/>
      <c r="L53" s="16"/>
      <c r="M53" s="16"/>
      <c r="N53" s="16"/>
      <c r="O53" s="16"/>
      <c r="P53" s="16"/>
      <c r="Q53" s="16"/>
      <c r="R53" s="16"/>
      <c r="S53" s="16"/>
      <c r="T53" s="16"/>
      <c r="U53" s="48"/>
      <c r="V53" s="20"/>
    </row>
    <row r="54" spans="1:22" ht="15.75" thickBot="1" x14ac:dyDescent="0.3">
      <c r="A54" s="125" t="s">
        <v>48</v>
      </c>
      <c r="B54" s="126"/>
      <c r="C54" s="126"/>
      <c r="D54" s="127"/>
      <c r="E54" s="63">
        <f t="shared" ref="E54:P54" si="8">SUM(E53:E53)</f>
        <v>0</v>
      </c>
      <c r="F54" s="63">
        <f t="shared" si="8"/>
        <v>0</v>
      </c>
      <c r="G54" s="63">
        <f t="shared" si="8"/>
        <v>0</v>
      </c>
      <c r="H54" s="63">
        <f t="shared" si="8"/>
        <v>0</v>
      </c>
      <c r="I54" s="63">
        <f t="shared" si="8"/>
        <v>0</v>
      </c>
      <c r="J54" s="63">
        <f t="shared" si="8"/>
        <v>0</v>
      </c>
      <c r="K54" s="63">
        <f t="shared" si="8"/>
        <v>0</v>
      </c>
      <c r="L54" s="63">
        <f t="shared" si="8"/>
        <v>0</v>
      </c>
      <c r="M54" s="63">
        <f t="shared" si="8"/>
        <v>0</v>
      </c>
      <c r="N54" s="63">
        <f t="shared" si="8"/>
        <v>0</v>
      </c>
      <c r="O54" s="63">
        <f t="shared" si="8"/>
        <v>0</v>
      </c>
      <c r="P54" s="63">
        <f t="shared" si="8"/>
        <v>0</v>
      </c>
      <c r="Q54" s="63"/>
      <c r="R54" s="63">
        <f>SUM(R53:R53)</f>
        <v>0</v>
      </c>
      <c r="S54" s="63">
        <f>SUM(S53:S53)</f>
        <v>0</v>
      </c>
      <c r="T54" s="63">
        <f>SUM(T53:T53)</f>
        <v>0</v>
      </c>
      <c r="U54" s="64">
        <f>SUM(U53:U53)</f>
        <v>0</v>
      </c>
    </row>
    <row r="55" spans="1:22" ht="16.5" customHeight="1" thickBot="1" x14ac:dyDescent="0.3">
      <c r="A55" s="31" t="s">
        <v>94</v>
      </c>
      <c r="B55" s="128" t="s">
        <v>49</v>
      </c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30"/>
    </row>
    <row r="56" spans="1:22" ht="60.75" thickBot="1" x14ac:dyDescent="0.3">
      <c r="A56" s="19" t="s">
        <v>150</v>
      </c>
      <c r="B56" s="26" t="s">
        <v>127</v>
      </c>
      <c r="C56" s="213" t="s">
        <v>136</v>
      </c>
      <c r="D56" s="211"/>
      <c r="E56" s="65">
        <v>19.420000000000002</v>
      </c>
      <c r="F56" s="66">
        <v>19.420000000000002</v>
      </c>
      <c r="G56" s="67"/>
      <c r="H56" s="67"/>
      <c r="I56" s="67"/>
      <c r="J56" s="67"/>
      <c r="K56" s="67"/>
      <c r="L56" s="61">
        <v>19.420000000000002</v>
      </c>
      <c r="M56" s="61"/>
      <c r="N56" s="61">
        <v>19.420000000000002</v>
      </c>
      <c r="O56" s="61"/>
      <c r="P56" s="16"/>
      <c r="Q56" s="16"/>
      <c r="R56" s="16"/>
      <c r="S56" s="16"/>
      <c r="T56" s="16"/>
      <c r="U56" s="48"/>
    </row>
    <row r="57" spans="1:22" ht="60.75" thickBot="1" x14ac:dyDescent="0.3">
      <c r="A57" s="19" t="s">
        <v>151</v>
      </c>
      <c r="B57" s="26" t="s">
        <v>147</v>
      </c>
      <c r="C57" s="108" t="s">
        <v>137</v>
      </c>
      <c r="D57" s="211"/>
      <c r="E57" s="65">
        <v>75</v>
      </c>
      <c r="F57" s="66">
        <v>75</v>
      </c>
      <c r="G57" s="67"/>
      <c r="H57" s="67"/>
      <c r="I57" s="67"/>
      <c r="J57" s="67"/>
      <c r="K57" s="67"/>
      <c r="L57" s="61">
        <v>75</v>
      </c>
      <c r="M57" s="61"/>
      <c r="N57" s="61">
        <v>75</v>
      </c>
      <c r="O57" s="16"/>
      <c r="P57" s="16"/>
      <c r="Q57" s="16"/>
      <c r="R57" s="16"/>
      <c r="S57" s="16"/>
      <c r="T57" s="16"/>
      <c r="U57" s="48"/>
    </row>
    <row r="58" spans="1:22" ht="15.75" thickBot="1" x14ac:dyDescent="0.3">
      <c r="A58" s="125" t="s">
        <v>50</v>
      </c>
      <c r="B58" s="154"/>
      <c r="C58" s="126"/>
      <c r="D58" s="127"/>
      <c r="E58" s="16">
        <f>SUM(E56:E57)</f>
        <v>94.42</v>
      </c>
      <c r="F58" s="16">
        <f>SUM(F56:F57)</f>
        <v>94.42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61">
        <f>SUM(L56:L57)</f>
        <v>94.42</v>
      </c>
      <c r="M58" s="16">
        <f>SUM(M56:M57)</f>
        <v>0</v>
      </c>
      <c r="N58" s="16">
        <f>SUM(N56:N57)</f>
        <v>94.42</v>
      </c>
      <c r="O58" s="16">
        <f t="shared" ref="O58:U58" si="9">SUM(O56:O57)</f>
        <v>0</v>
      </c>
      <c r="P58" s="16">
        <f t="shared" si="9"/>
        <v>0</v>
      </c>
      <c r="Q58" s="16">
        <f t="shared" si="9"/>
        <v>0</v>
      </c>
      <c r="R58" s="16">
        <f t="shared" si="9"/>
        <v>0</v>
      </c>
      <c r="S58" s="16">
        <f t="shared" si="9"/>
        <v>0</v>
      </c>
      <c r="T58" s="16">
        <f t="shared" si="9"/>
        <v>0</v>
      </c>
      <c r="U58" s="16">
        <f t="shared" si="9"/>
        <v>0</v>
      </c>
      <c r="V58" s="4"/>
    </row>
    <row r="59" spans="1:22" ht="15.75" thickBot="1" x14ac:dyDescent="0.3">
      <c r="A59" s="31" t="s">
        <v>95</v>
      </c>
      <c r="B59" s="128" t="s">
        <v>51</v>
      </c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30"/>
    </row>
    <row r="60" spans="1:22" s="18" customFormat="1" ht="164.25" customHeight="1" thickBot="1" x14ac:dyDescent="0.3">
      <c r="A60" s="15" t="s">
        <v>132</v>
      </c>
      <c r="B60" s="26" t="s">
        <v>148</v>
      </c>
      <c r="C60" s="131" t="s">
        <v>149</v>
      </c>
      <c r="D60" s="132"/>
      <c r="E60" s="26">
        <v>1377.79</v>
      </c>
      <c r="F60" s="34">
        <v>1377.79</v>
      </c>
      <c r="G60" s="50"/>
      <c r="H60" s="50"/>
      <c r="I60" s="50"/>
      <c r="J60" s="50"/>
      <c r="K60" s="50"/>
      <c r="L60" s="51"/>
      <c r="M60" s="51">
        <v>1377.79</v>
      </c>
      <c r="N60" s="51">
        <v>1103.6400000000001</v>
      </c>
      <c r="O60" s="51">
        <v>274.14999999999998</v>
      </c>
      <c r="P60" s="51"/>
      <c r="Q60" s="51"/>
      <c r="R60" s="51"/>
      <c r="S60" s="51"/>
      <c r="T60" s="51"/>
      <c r="U60" s="51"/>
      <c r="V60" s="21"/>
    </row>
    <row r="61" spans="1:22" ht="15.75" thickBot="1" x14ac:dyDescent="0.3">
      <c r="A61" s="125" t="s">
        <v>52</v>
      </c>
      <c r="B61" s="126"/>
      <c r="C61" s="126"/>
      <c r="D61" s="127"/>
      <c r="E61" s="16">
        <f>E60</f>
        <v>1377.79</v>
      </c>
      <c r="F61" s="16">
        <f t="shared" ref="F61:U61" si="10">F60</f>
        <v>1377.79</v>
      </c>
      <c r="G61" s="16">
        <f t="shared" si="10"/>
        <v>0</v>
      </c>
      <c r="H61" s="16">
        <f t="shared" si="10"/>
        <v>0</v>
      </c>
      <c r="I61" s="16">
        <f t="shared" si="10"/>
        <v>0</v>
      </c>
      <c r="J61" s="16">
        <f t="shared" si="10"/>
        <v>0</v>
      </c>
      <c r="K61" s="16">
        <f t="shared" si="10"/>
        <v>0</v>
      </c>
      <c r="L61" s="16">
        <f t="shared" si="10"/>
        <v>0</v>
      </c>
      <c r="M61" s="16">
        <f t="shared" si="10"/>
        <v>1377.79</v>
      </c>
      <c r="N61" s="16">
        <f t="shared" si="10"/>
        <v>1103.6400000000001</v>
      </c>
      <c r="O61" s="16">
        <f t="shared" si="10"/>
        <v>274.14999999999998</v>
      </c>
      <c r="P61" s="16">
        <f t="shared" si="10"/>
        <v>0</v>
      </c>
      <c r="Q61" s="16">
        <f t="shared" si="10"/>
        <v>0</v>
      </c>
      <c r="R61" s="16">
        <f t="shared" si="10"/>
        <v>0</v>
      </c>
      <c r="S61" s="16">
        <f t="shared" si="10"/>
        <v>0</v>
      </c>
      <c r="T61" s="16">
        <f t="shared" si="10"/>
        <v>0</v>
      </c>
      <c r="U61" s="16">
        <f t="shared" si="10"/>
        <v>0</v>
      </c>
    </row>
    <row r="62" spans="1:22" ht="15.75" thickBot="1" x14ac:dyDescent="0.3">
      <c r="A62" s="31" t="s">
        <v>96</v>
      </c>
      <c r="B62" s="128" t="s">
        <v>53</v>
      </c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30"/>
    </row>
    <row r="63" spans="1:22" ht="81" customHeight="1" thickBot="1" x14ac:dyDescent="0.3">
      <c r="A63" s="9" t="s">
        <v>43</v>
      </c>
      <c r="B63" s="28" t="s">
        <v>116</v>
      </c>
      <c r="C63" s="214" t="s">
        <v>118</v>
      </c>
      <c r="D63" s="111"/>
      <c r="E63" s="28">
        <v>600.41999999999996</v>
      </c>
      <c r="F63" s="68">
        <v>600.41999999999996</v>
      </c>
      <c r="G63" s="69" t="s">
        <v>30</v>
      </c>
      <c r="H63" s="69" t="s">
        <v>30</v>
      </c>
      <c r="I63" s="69" t="s">
        <v>30</v>
      </c>
      <c r="J63" s="69" t="s">
        <v>30</v>
      </c>
      <c r="K63" s="69" t="s">
        <v>30</v>
      </c>
      <c r="L63" s="43">
        <v>600.41999999999996</v>
      </c>
      <c r="M63" s="43"/>
      <c r="N63" s="43">
        <v>600.41999999999996</v>
      </c>
      <c r="O63" s="43"/>
      <c r="P63" s="43"/>
      <c r="Q63" s="43"/>
      <c r="R63" s="43"/>
      <c r="S63" s="43"/>
      <c r="T63" s="43"/>
      <c r="U63" s="44"/>
      <c r="V63" s="20"/>
    </row>
    <row r="64" spans="1:22" ht="15.75" thickBot="1" x14ac:dyDescent="0.3">
      <c r="A64" s="125" t="s">
        <v>54</v>
      </c>
      <c r="B64" s="126"/>
      <c r="C64" s="126"/>
      <c r="D64" s="126"/>
      <c r="E64" s="70">
        <f>E63</f>
        <v>600.41999999999996</v>
      </c>
      <c r="F64" s="70">
        <f t="shared" ref="F64:U64" si="11">F63</f>
        <v>600.41999999999996</v>
      </c>
      <c r="G64" s="70" t="str">
        <f t="shared" si="11"/>
        <v>х</v>
      </c>
      <c r="H64" s="70" t="str">
        <f t="shared" si="11"/>
        <v>х</v>
      </c>
      <c r="I64" s="70" t="str">
        <f t="shared" si="11"/>
        <v>х</v>
      </c>
      <c r="J64" s="70" t="str">
        <f t="shared" si="11"/>
        <v>х</v>
      </c>
      <c r="K64" s="70" t="str">
        <f t="shared" si="11"/>
        <v>х</v>
      </c>
      <c r="L64" s="70">
        <f t="shared" si="11"/>
        <v>600.41999999999996</v>
      </c>
      <c r="M64" s="70">
        <f t="shared" si="11"/>
        <v>0</v>
      </c>
      <c r="N64" s="70">
        <f t="shared" si="11"/>
        <v>600.41999999999996</v>
      </c>
      <c r="O64" s="70">
        <f t="shared" si="11"/>
        <v>0</v>
      </c>
      <c r="P64" s="70">
        <f t="shared" si="11"/>
        <v>0</v>
      </c>
      <c r="Q64" s="70">
        <f t="shared" si="11"/>
        <v>0</v>
      </c>
      <c r="R64" s="70">
        <f t="shared" si="11"/>
        <v>0</v>
      </c>
      <c r="S64" s="70">
        <f t="shared" si="11"/>
        <v>0</v>
      </c>
      <c r="T64" s="70">
        <f t="shared" si="11"/>
        <v>0</v>
      </c>
      <c r="U64" s="70">
        <f t="shared" si="11"/>
        <v>0</v>
      </c>
    </row>
    <row r="65" spans="1:22" ht="15.75" thickBot="1" x14ac:dyDescent="0.3">
      <c r="A65" s="31" t="s">
        <v>97</v>
      </c>
      <c r="B65" s="128" t="s">
        <v>38</v>
      </c>
      <c r="C65" s="129"/>
      <c r="D65" s="129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5"/>
    </row>
    <row r="66" spans="1:22" ht="15.75" thickBot="1" x14ac:dyDescent="0.3">
      <c r="A66" s="8"/>
      <c r="B66" s="16"/>
      <c r="C66" s="123"/>
      <c r="D66" s="124"/>
      <c r="E66" s="16"/>
      <c r="F66" s="40" t="s">
        <v>30</v>
      </c>
      <c r="G66" s="40" t="s">
        <v>30</v>
      </c>
      <c r="H66" s="40" t="s">
        <v>30</v>
      </c>
      <c r="I66" s="40" t="s">
        <v>30</v>
      </c>
      <c r="J66" s="40" t="s">
        <v>30</v>
      </c>
      <c r="K66" s="40" t="s">
        <v>30</v>
      </c>
      <c r="L66" s="16"/>
      <c r="M66" s="16"/>
      <c r="N66" s="16"/>
      <c r="O66" s="16"/>
      <c r="P66" s="16"/>
      <c r="Q66" s="16"/>
      <c r="R66" s="16"/>
      <c r="S66" s="16"/>
      <c r="T66" s="16"/>
      <c r="U66" s="48"/>
    </row>
    <row r="67" spans="1:22" ht="15.75" thickBot="1" x14ac:dyDescent="0.3">
      <c r="A67" s="125" t="s">
        <v>55</v>
      </c>
      <c r="B67" s="126"/>
      <c r="C67" s="126"/>
      <c r="D67" s="127"/>
      <c r="E67" s="16">
        <f>SUM(E66)</f>
        <v>0</v>
      </c>
      <c r="F67" s="16">
        <f t="shared" ref="F67:U67" si="12">SUM(F66)</f>
        <v>0</v>
      </c>
      <c r="G67" s="16">
        <f t="shared" si="12"/>
        <v>0</v>
      </c>
      <c r="H67" s="16">
        <f t="shared" si="12"/>
        <v>0</v>
      </c>
      <c r="I67" s="16">
        <f t="shared" si="12"/>
        <v>0</v>
      </c>
      <c r="J67" s="16">
        <f t="shared" si="12"/>
        <v>0</v>
      </c>
      <c r="K67" s="16">
        <f t="shared" si="12"/>
        <v>0</v>
      </c>
      <c r="L67" s="16">
        <f t="shared" si="12"/>
        <v>0</v>
      </c>
      <c r="M67" s="16">
        <f t="shared" si="12"/>
        <v>0</v>
      </c>
      <c r="N67" s="16">
        <f t="shared" si="12"/>
        <v>0</v>
      </c>
      <c r="O67" s="16">
        <f t="shared" si="12"/>
        <v>0</v>
      </c>
      <c r="P67" s="16">
        <f t="shared" si="12"/>
        <v>0</v>
      </c>
      <c r="Q67" s="16">
        <f t="shared" si="12"/>
        <v>0</v>
      </c>
      <c r="R67" s="16">
        <f t="shared" si="12"/>
        <v>0</v>
      </c>
      <c r="S67" s="16">
        <f t="shared" si="12"/>
        <v>0</v>
      </c>
      <c r="T67" s="16">
        <f t="shared" si="12"/>
        <v>0</v>
      </c>
      <c r="U67" s="48">
        <f t="shared" si="12"/>
        <v>0</v>
      </c>
    </row>
    <row r="68" spans="1:22" ht="15.75" thickBot="1" x14ac:dyDescent="0.3">
      <c r="A68" s="31" t="s">
        <v>98</v>
      </c>
      <c r="B68" s="128" t="s">
        <v>56</v>
      </c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30"/>
    </row>
    <row r="69" spans="1:22" ht="15.75" thickBot="1" x14ac:dyDescent="0.3">
      <c r="A69" s="8"/>
      <c r="B69" s="16"/>
      <c r="C69" s="123"/>
      <c r="D69" s="124"/>
      <c r="E69" s="16"/>
      <c r="F69" s="40" t="s">
        <v>30</v>
      </c>
      <c r="G69" s="40" t="s">
        <v>30</v>
      </c>
      <c r="H69" s="40" t="s">
        <v>30</v>
      </c>
      <c r="I69" s="40" t="s">
        <v>30</v>
      </c>
      <c r="J69" s="40" t="s">
        <v>30</v>
      </c>
      <c r="K69" s="40" t="s">
        <v>30</v>
      </c>
      <c r="L69" s="16"/>
      <c r="M69" s="16"/>
      <c r="N69" s="16"/>
      <c r="O69" s="16"/>
      <c r="P69" s="16"/>
      <c r="Q69" s="16"/>
      <c r="R69" s="16"/>
      <c r="S69" s="16"/>
      <c r="T69" s="16"/>
      <c r="U69" s="48"/>
    </row>
    <row r="70" spans="1:22" ht="15.75" thickBot="1" x14ac:dyDescent="0.3">
      <c r="A70" s="125" t="s">
        <v>57</v>
      </c>
      <c r="B70" s="126"/>
      <c r="C70" s="126"/>
      <c r="D70" s="127"/>
      <c r="E70" s="16">
        <f t="shared" ref="E70:U70" si="13">SUM(E69)</f>
        <v>0</v>
      </c>
      <c r="F70" s="16">
        <f t="shared" si="13"/>
        <v>0</v>
      </c>
      <c r="G70" s="16">
        <f t="shared" si="13"/>
        <v>0</v>
      </c>
      <c r="H70" s="16">
        <f t="shared" si="13"/>
        <v>0</v>
      </c>
      <c r="I70" s="16">
        <f t="shared" si="13"/>
        <v>0</v>
      </c>
      <c r="J70" s="16">
        <f t="shared" si="13"/>
        <v>0</v>
      </c>
      <c r="K70" s="16">
        <f t="shared" si="13"/>
        <v>0</v>
      </c>
      <c r="L70" s="16">
        <f t="shared" si="13"/>
        <v>0</v>
      </c>
      <c r="M70" s="16">
        <f t="shared" si="13"/>
        <v>0</v>
      </c>
      <c r="N70" s="16">
        <f t="shared" si="13"/>
        <v>0</v>
      </c>
      <c r="O70" s="16">
        <f t="shared" si="13"/>
        <v>0</v>
      </c>
      <c r="P70" s="16">
        <f t="shared" si="13"/>
        <v>0</v>
      </c>
      <c r="Q70" s="16">
        <f t="shared" si="13"/>
        <v>0</v>
      </c>
      <c r="R70" s="16">
        <f t="shared" si="13"/>
        <v>0</v>
      </c>
      <c r="S70" s="16">
        <f t="shared" si="13"/>
        <v>0</v>
      </c>
      <c r="T70" s="16">
        <f t="shared" si="13"/>
        <v>0</v>
      </c>
      <c r="U70" s="48">
        <f t="shared" si="13"/>
        <v>0</v>
      </c>
    </row>
    <row r="71" spans="1:22" ht="15.75" thickBot="1" x14ac:dyDescent="0.3">
      <c r="A71" s="169" t="s">
        <v>58</v>
      </c>
      <c r="B71" s="170"/>
      <c r="C71" s="170"/>
      <c r="D71" s="171"/>
      <c r="E71" s="33">
        <f>SUM(E70+E67+E64+E61+E58+E54+E51+E47)</f>
        <v>4617.1499999999996</v>
      </c>
      <c r="F71" s="33">
        <f>SUM(F70+F67+F64+F61+F58+F54+F51+F47)</f>
        <v>4617.1499999999996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f t="shared" ref="L71:U71" si="14">SUM(L70+L67+L64+L61+L58+L54+L51+L47)</f>
        <v>3100.68</v>
      </c>
      <c r="M71" s="33">
        <f t="shared" si="14"/>
        <v>1516.47</v>
      </c>
      <c r="N71" s="71">
        <f t="shared" si="14"/>
        <v>4343</v>
      </c>
      <c r="O71" s="33">
        <f t="shared" si="14"/>
        <v>274.14999999999998</v>
      </c>
      <c r="P71" s="33">
        <f t="shared" si="14"/>
        <v>0</v>
      </c>
      <c r="Q71" s="33">
        <f t="shared" si="14"/>
        <v>150</v>
      </c>
      <c r="R71" s="33">
        <f t="shared" si="14"/>
        <v>0</v>
      </c>
      <c r="S71" s="33">
        <f t="shared" si="14"/>
        <v>815622.77999999991</v>
      </c>
      <c r="T71" s="33">
        <f t="shared" si="14"/>
        <v>0</v>
      </c>
      <c r="U71" s="72">
        <f t="shared" si="14"/>
        <v>1292.8500000000001</v>
      </c>
    </row>
    <row r="72" spans="1:22" ht="15.75" thickBot="1" x14ac:dyDescent="0.3">
      <c r="A72" s="150" t="s">
        <v>59</v>
      </c>
      <c r="B72" s="150"/>
      <c r="C72" s="150"/>
      <c r="D72" s="150"/>
      <c r="E72" s="32">
        <f t="shared" ref="E72:P72" si="15">SUM(E71,E40)</f>
        <v>4617.1499999999996</v>
      </c>
      <c r="F72" s="32">
        <f t="shared" si="15"/>
        <v>4617.1499999999996</v>
      </c>
      <c r="G72" s="32">
        <f t="shared" si="15"/>
        <v>0</v>
      </c>
      <c r="H72" s="32">
        <f t="shared" si="15"/>
        <v>0</v>
      </c>
      <c r="I72" s="32">
        <f t="shared" si="15"/>
        <v>0</v>
      </c>
      <c r="J72" s="32">
        <f t="shared" si="15"/>
        <v>0</v>
      </c>
      <c r="K72" s="32">
        <f t="shared" si="15"/>
        <v>0</v>
      </c>
      <c r="L72" s="32">
        <f t="shared" si="15"/>
        <v>3100.68</v>
      </c>
      <c r="M72" s="32">
        <f t="shared" si="15"/>
        <v>1516.47</v>
      </c>
      <c r="N72" s="73">
        <f t="shared" si="15"/>
        <v>4343</v>
      </c>
      <c r="O72" s="73">
        <f t="shared" si="15"/>
        <v>274.14999999999998</v>
      </c>
      <c r="P72" s="32">
        <f t="shared" si="15"/>
        <v>0</v>
      </c>
      <c r="Q72" s="32"/>
      <c r="R72" s="32">
        <f>SUM(R71,R40)</f>
        <v>0</v>
      </c>
      <c r="S72" s="32">
        <f>SUM(S71,S40)</f>
        <v>815622.77999999991</v>
      </c>
      <c r="T72" s="32">
        <f>SUM(T71,T40)</f>
        <v>0</v>
      </c>
      <c r="U72" s="32">
        <f>SUM(U71,U40)</f>
        <v>1292.8500000000001</v>
      </c>
      <c r="V72" s="22"/>
    </row>
    <row r="73" spans="1:22" ht="15.75" thickBot="1" x14ac:dyDescent="0.3">
      <c r="A73" s="7" t="s">
        <v>60</v>
      </c>
      <c r="B73" s="153" t="s">
        <v>61</v>
      </c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5"/>
    </row>
    <row r="74" spans="1:22" ht="15.75" thickBot="1" x14ac:dyDescent="0.3">
      <c r="A74" s="31" t="s">
        <v>62</v>
      </c>
      <c r="B74" s="147" t="s">
        <v>63</v>
      </c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9"/>
    </row>
    <row r="75" spans="1:22" ht="15.75" thickBot="1" x14ac:dyDescent="0.3">
      <c r="A75" s="31" t="s">
        <v>99</v>
      </c>
      <c r="B75" s="128" t="s">
        <v>64</v>
      </c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30"/>
    </row>
    <row r="76" spans="1:22" ht="15.75" thickBot="1" x14ac:dyDescent="0.3">
      <c r="A76" s="8"/>
      <c r="B76" s="16"/>
      <c r="C76" s="123"/>
      <c r="D76" s="124"/>
      <c r="E76" s="16"/>
      <c r="F76" s="40" t="s">
        <v>30</v>
      </c>
      <c r="G76" s="40" t="s">
        <v>30</v>
      </c>
      <c r="H76" s="40" t="s">
        <v>30</v>
      </c>
      <c r="I76" s="40" t="s">
        <v>30</v>
      </c>
      <c r="J76" s="40" t="s">
        <v>30</v>
      </c>
      <c r="K76" s="40" t="s">
        <v>30</v>
      </c>
      <c r="L76" s="16"/>
      <c r="M76" s="16"/>
      <c r="N76" s="16"/>
      <c r="O76" s="16"/>
      <c r="P76" s="16"/>
      <c r="Q76" s="16"/>
      <c r="R76" s="16"/>
      <c r="S76" s="16"/>
      <c r="T76" s="16"/>
      <c r="U76" s="48"/>
    </row>
    <row r="77" spans="1:22" ht="15.75" thickBot="1" x14ac:dyDescent="0.3">
      <c r="A77" s="125" t="s">
        <v>65</v>
      </c>
      <c r="B77" s="126"/>
      <c r="C77" s="126"/>
      <c r="D77" s="127"/>
      <c r="E77" s="16">
        <f>SUM(E76)</f>
        <v>0</v>
      </c>
      <c r="F77" s="16">
        <f t="shared" ref="F77:U77" si="16">SUM(F76)</f>
        <v>0</v>
      </c>
      <c r="G77" s="16">
        <f t="shared" si="16"/>
        <v>0</v>
      </c>
      <c r="H77" s="16">
        <f t="shared" si="16"/>
        <v>0</v>
      </c>
      <c r="I77" s="16">
        <f t="shared" si="16"/>
        <v>0</v>
      </c>
      <c r="J77" s="16">
        <f t="shared" si="16"/>
        <v>0</v>
      </c>
      <c r="K77" s="16">
        <f t="shared" si="16"/>
        <v>0</v>
      </c>
      <c r="L77" s="16">
        <f t="shared" si="16"/>
        <v>0</v>
      </c>
      <c r="M77" s="16">
        <f t="shared" si="16"/>
        <v>0</v>
      </c>
      <c r="N77" s="16">
        <f t="shared" si="16"/>
        <v>0</v>
      </c>
      <c r="O77" s="16">
        <f t="shared" si="16"/>
        <v>0</v>
      </c>
      <c r="P77" s="16">
        <f t="shared" si="16"/>
        <v>0</v>
      </c>
      <c r="Q77" s="16">
        <f t="shared" si="16"/>
        <v>0</v>
      </c>
      <c r="R77" s="16">
        <f t="shared" si="16"/>
        <v>0</v>
      </c>
      <c r="S77" s="16">
        <f t="shared" si="16"/>
        <v>0</v>
      </c>
      <c r="T77" s="16">
        <f t="shared" si="16"/>
        <v>0</v>
      </c>
      <c r="U77" s="48">
        <f t="shared" si="16"/>
        <v>0</v>
      </c>
    </row>
    <row r="78" spans="1:22" x14ac:dyDescent="0.25">
      <c r="A78" s="138" t="s">
        <v>100</v>
      </c>
      <c r="B78" s="140" t="s">
        <v>32</v>
      </c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2"/>
    </row>
    <row r="79" spans="1:22" ht="6" customHeight="1" thickBot="1" x14ac:dyDescent="0.3">
      <c r="A79" s="139"/>
      <c r="B79" s="143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5"/>
    </row>
    <row r="80" spans="1:22" ht="15.75" thickBot="1" x14ac:dyDescent="0.3">
      <c r="A80" s="9"/>
      <c r="B80" s="43"/>
      <c r="C80" s="151"/>
      <c r="D80" s="152"/>
      <c r="E80" s="43"/>
      <c r="F80" s="69" t="s">
        <v>30</v>
      </c>
      <c r="G80" s="69" t="s">
        <v>30</v>
      </c>
      <c r="H80" s="69" t="s">
        <v>30</v>
      </c>
      <c r="I80" s="69" t="s">
        <v>30</v>
      </c>
      <c r="J80" s="69" t="s">
        <v>30</v>
      </c>
      <c r="K80" s="69" t="s">
        <v>30</v>
      </c>
      <c r="L80" s="43"/>
      <c r="M80" s="43"/>
      <c r="N80" s="43"/>
      <c r="O80" s="43"/>
      <c r="P80" s="43"/>
      <c r="Q80" s="43"/>
      <c r="R80" s="43"/>
      <c r="S80" s="43"/>
      <c r="T80" s="43"/>
      <c r="U80" s="44"/>
    </row>
    <row r="81" spans="1:21" ht="15.75" thickBot="1" x14ac:dyDescent="0.3">
      <c r="A81" s="150" t="s">
        <v>66</v>
      </c>
      <c r="B81" s="150"/>
      <c r="C81" s="150"/>
      <c r="D81" s="150"/>
      <c r="E81" s="51">
        <f>SUM(E80)</f>
        <v>0</v>
      </c>
      <c r="F81" s="51">
        <f t="shared" ref="F81:U81" si="17">SUM(F80)</f>
        <v>0</v>
      </c>
      <c r="G81" s="51">
        <f t="shared" si="17"/>
        <v>0</v>
      </c>
      <c r="H81" s="51">
        <f t="shared" si="17"/>
        <v>0</v>
      </c>
      <c r="I81" s="51">
        <f t="shared" si="17"/>
        <v>0</v>
      </c>
      <c r="J81" s="51">
        <f t="shared" si="17"/>
        <v>0</v>
      </c>
      <c r="K81" s="51">
        <f t="shared" si="17"/>
        <v>0</v>
      </c>
      <c r="L81" s="51">
        <f t="shared" si="17"/>
        <v>0</v>
      </c>
      <c r="M81" s="51">
        <f t="shared" si="17"/>
        <v>0</v>
      </c>
      <c r="N81" s="51">
        <f t="shared" si="17"/>
        <v>0</v>
      </c>
      <c r="O81" s="51">
        <f t="shared" si="17"/>
        <v>0</v>
      </c>
      <c r="P81" s="51">
        <f t="shared" si="17"/>
        <v>0</v>
      </c>
      <c r="Q81" s="51">
        <f t="shared" si="17"/>
        <v>0</v>
      </c>
      <c r="R81" s="51">
        <f t="shared" si="17"/>
        <v>0</v>
      </c>
      <c r="S81" s="51">
        <f t="shared" si="17"/>
        <v>0</v>
      </c>
      <c r="T81" s="51">
        <f t="shared" si="17"/>
        <v>0</v>
      </c>
      <c r="U81" s="51">
        <f t="shared" si="17"/>
        <v>0</v>
      </c>
    </row>
    <row r="82" spans="1:21" ht="15.75" thickBot="1" x14ac:dyDescent="0.3">
      <c r="A82" s="31" t="s">
        <v>110</v>
      </c>
      <c r="B82" s="143" t="s">
        <v>67</v>
      </c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5"/>
    </row>
    <row r="83" spans="1:21" ht="15.75" thickBot="1" x14ac:dyDescent="0.3">
      <c r="A83" s="8"/>
      <c r="B83" s="16"/>
      <c r="C83" s="123"/>
      <c r="D83" s="124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48"/>
    </row>
    <row r="84" spans="1:21" ht="15.75" thickBot="1" x14ac:dyDescent="0.3">
      <c r="A84" s="125" t="s">
        <v>68</v>
      </c>
      <c r="B84" s="126"/>
      <c r="C84" s="126"/>
      <c r="D84" s="127"/>
      <c r="E84" s="16">
        <f>SUM(E83)</f>
        <v>0</v>
      </c>
      <c r="F84" s="16">
        <f t="shared" ref="F84:U84" si="18">SUM(F83)</f>
        <v>0</v>
      </c>
      <c r="G84" s="16">
        <f t="shared" si="18"/>
        <v>0</v>
      </c>
      <c r="H84" s="16">
        <f t="shared" si="18"/>
        <v>0</v>
      </c>
      <c r="I84" s="16">
        <f t="shared" si="18"/>
        <v>0</v>
      </c>
      <c r="J84" s="16">
        <f t="shared" si="18"/>
        <v>0</v>
      </c>
      <c r="K84" s="16">
        <f t="shared" si="18"/>
        <v>0</v>
      </c>
      <c r="L84" s="16">
        <f t="shared" si="18"/>
        <v>0</v>
      </c>
      <c r="M84" s="16">
        <f t="shared" si="18"/>
        <v>0</v>
      </c>
      <c r="N84" s="16">
        <f t="shared" si="18"/>
        <v>0</v>
      </c>
      <c r="O84" s="16">
        <f t="shared" si="18"/>
        <v>0</v>
      </c>
      <c r="P84" s="16">
        <f t="shared" si="18"/>
        <v>0</v>
      </c>
      <c r="Q84" s="16">
        <f t="shared" si="18"/>
        <v>0</v>
      </c>
      <c r="R84" s="16">
        <f t="shared" si="18"/>
        <v>0</v>
      </c>
      <c r="S84" s="16">
        <f t="shared" si="18"/>
        <v>0</v>
      </c>
      <c r="T84" s="16">
        <f t="shared" si="18"/>
        <v>0</v>
      </c>
      <c r="U84" s="48">
        <f t="shared" si="18"/>
        <v>0</v>
      </c>
    </row>
    <row r="85" spans="1:21" ht="15.75" thickBot="1" x14ac:dyDescent="0.3">
      <c r="A85" s="31" t="s">
        <v>109</v>
      </c>
      <c r="B85" s="128" t="s">
        <v>38</v>
      </c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30"/>
    </row>
    <row r="86" spans="1:21" ht="15.75" thickBot="1" x14ac:dyDescent="0.3">
      <c r="A86" s="8"/>
      <c r="B86" s="16"/>
      <c r="C86" s="123"/>
      <c r="D86" s="124"/>
      <c r="E86" s="16"/>
      <c r="F86" s="40" t="s">
        <v>30</v>
      </c>
      <c r="G86" s="40" t="s">
        <v>30</v>
      </c>
      <c r="H86" s="40" t="s">
        <v>30</v>
      </c>
      <c r="I86" s="40" t="s">
        <v>30</v>
      </c>
      <c r="J86" s="40" t="s">
        <v>30</v>
      </c>
      <c r="K86" s="40" t="s">
        <v>30</v>
      </c>
      <c r="L86" s="16"/>
      <c r="M86" s="16"/>
      <c r="N86" s="16"/>
      <c r="O86" s="16"/>
      <c r="P86" s="16"/>
      <c r="Q86" s="16"/>
      <c r="R86" s="16"/>
      <c r="S86" s="16"/>
      <c r="T86" s="16"/>
      <c r="U86" s="48"/>
    </row>
    <row r="87" spans="1:21" ht="15.75" thickBot="1" x14ac:dyDescent="0.3">
      <c r="A87" s="125" t="s">
        <v>69</v>
      </c>
      <c r="B87" s="126"/>
      <c r="C87" s="126"/>
      <c r="D87" s="127"/>
      <c r="E87" s="16">
        <f>SUM(E86)</f>
        <v>0</v>
      </c>
      <c r="F87" s="16">
        <f t="shared" ref="F87:U87" si="19">SUM(F86)</f>
        <v>0</v>
      </c>
      <c r="G87" s="16">
        <f t="shared" si="19"/>
        <v>0</v>
      </c>
      <c r="H87" s="16">
        <f t="shared" si="19"/>
        <v>0</v>
      </c>
      <c r="I87" s="16">
        <f t="shared" si="19"/>
        <v>0</v>
      </c>
      <c r="J87" s="16">
        <f t="shared" si="19"/>
        <v>0</v>
      </c>
      <c r="K87" s="16">
        <f t="shared" si="19"/>
        <v>0</v>
      </c>
      <c r="L87" s="16">
        <f t="shared" si="19"/>
        <v>0</v>
      </c>
      <c r="M87" s="16">
        <f t="shared" si="19"/>
        <v>0</v>
      </c>
      <c r="N87" s="16">
        <f t="shared" si="19"/>
        <v>0</v>
      </c>
      <c r="O87" s="16">
        <f t="shared" si="19"/>
        <v>0</v>
      </c>
      <c r="P87" s="16">
        <f t="shared" si="19"/>
        <v>0</v>
      </c>
      <c r="Q87" s="16">
        <f t="shared" si="19"/>
        <v>0</v>
      </c>
      <c r="R87" s="16">
        <f t="shared" si="19"/>
        <v>0</v>
      </c>
      <c r="S87" s="16">
        <f t="shared" si="19"/>
        <v>0</v>
      </c>
      <c r="T87" s="16">
        <f t="shared" si="19"/>
        <v>0</v>
      </c>
      <c r="U87" s="48">
        <f t="shared" si="19"/>
        <v>0</v>
      </c>
    </row>
    <row r="88" spans="1:21" ht="15.75" thickBot="1" x14ac:dyDescent="0.3">
      <c r="A88" s="31" t="s">
        <v>108</v>
      </c>
      <c r="B88" s="128" t="s">
        <v>56</v>
      </c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30"/>
    </row>
    <row r="89" spans="1:21" ht="15.75" thickBot="1" x14ac:dyDescent="0.3">
      <c r="A89" s="8"/>
      <c r="B89" s="16"/>
      <c r="C89" s="123"/>
      <c r="D89" s="124"/>
      <c r="E89" s="16"/>
      <c r="F89" s="40" t="s">
        <v>30</v>
      </c>
      <c r="G89" s="40" t="s">
        <v>30</v>
      </c>
      <c r="H89" s="40" t="s">
        <v>30</v>
      </c>
      <c r="I89" s="40" t="s">
        <v>30</v>
      </c>
      <c r="J89" s="40" t="s">
        <v>30</v>
      </c>
      <c r="K89" s="40" t="s">
        <v>30</v>
      </c>
      <c r="L89" s="16"/>
      <c r="M89" s="16"/>
      <c r="N89" s="16"/>
      <c r="O89" s="16"/>
      <c r="P89" s="16"/>
      <c r="Q89" s="16"/>
      <c r="R89" s="16"/>
      <c r="S89" s="16"/>
      <c r="T89" s="16"/>
      <c r="U89" s="48"/>
    </row>
    <row r="90" spans="1:21" ht="15.75" thickBot="1" x14ac:dyDescent="0.3">
      <c r="A90" s="125" t="s">
        <v>70</v>
      </c>
      <c r="B90" s="126"/>
      <c r="C90" s="126"/>
      <c r="D90" s="127"/>
      <c r="E90" s="16">
        <f>SUM(E89)</f>
        <v>0</v>
      </c>
      <c r="F90" s="16">
        <f t="shared" ref="F90:U90" si="20">SUM(F89)</f>
        <v>0</v>
      </c>
      <c r="G90" s="16">
        <f t="shared" si="20"/>
        <v>0</v>
      </c>
      <c r="H90" s="16">
        <f t="shared" si="20"/>
        <v>0</v>
      </c>
      <c r="I90" s="16">
        <f t="shared" si="20"/>
        <v>0</v>
      </c>
      <c r="J90" s="16">
        <f t="shared" si="20"/>
        <v>0</v>
      </c>
      <c r="K90" s="16">
        <f t="shared" si="20"/>
        <v>0</v>
      </c>
      <c r="L90" s="16">
        <f t="shared" si="20"/>
        <v>0</v>
      </c>
      <c r="M90" s="16">
        <f t="shared" si="20"/>
        <v>0</v>
      </c>
      <c r="N90" s="16">
        <f t="shared" si="20"/>
        <v>0</v>
      </c>
      <c r="O90" s="16">
        <f t="shared" si="20"/>
        <v>0</v>
      </c>
      <c r="P90" s="16">
        <f t="shared" si="20"/>
        <v>0</v>
      </c>
      <c r="Q90" s="16">
        <f t="shared" si="20"/>
        <v>0</v>
      </c>
      <c r="R90" s="16">
        <f t="shared" si="20"/>
        <v>0</v>
      </c>
      <c r="S90" s="16">
        <f t="shared" si="20"/>
        <v>0</v>
      </c>
      <c r="T90" s="16">
        <f t="shared" si="20"/>
        <v>0</v>
      </c>
      <c r="U90" s="48">
        <f t="shared" si="20"/>
        <v>0</v>
      </c>
    </row>
    <row r="91" spans="1:21" ht="15.75" thickBot="1" x14ac:dyDescent="0.3">
      <c r="A91" s="125" t="s">
        <v>71</v>
      </c>
      <c r="B91" s="126"/>
      <c r="C91" s="126"/>
      <c r="D91" s="127"/>
      <c r="E91" s="16">
        <f t="shared" ref="E91:U91" si="21">SUM(E90,E87,E84,E81,E77)</f>
        <v>0</v>
      </c>
      <c r="F91" s="16">
        <f t="shared" si="21"/>
        <v>0</v>
      </c>
      <c r="G91" s="16">
        <f t="shared" si="21"/>
        <v>0</v>
      </c>
      <c r="H91" s="16">
        <f t="shared" si="21"/>
        <v>0</v>
      </c>
      <c r="I91" s="16">
        <f t="shared" si="21"/>
        <v>0</v>
      </c>
      <c r="J91" s="16">
        <f t="shared" si="21"/>
        <v>0</v>
      </c>
      <c r="K91" s="16">
        <f t="shared" si="21"/>
        <v>0</v>
      </c>
      <c r="L91" s="16">
        <f t="shared" si="21"/>
        <v>0</v>
      </c>
      <c r="M91" s="16">
        <f t="shared" si="21"/>
        <v>0</v>
      </c>
      <c r="N91" s="16">
        <f t="shared" si="21"/>
        <v>0</v>
      </c>
      <c r="O91" s="16">
        <f t="shared" si="21"/>
        <v>0</v>
      </c>
      <c r="P91" s="16">
        <f t="shared" si="21"/>
        <v>0</v>
      </c>
      <c r="Q91" s="16">
        <f t="shared" si="21"/>
        <v>0</v>
      </c>
      <c r="R91" s="16">
        <f t="shared" si="21"/>
        <v>0</v>
      </c>
      <c r="S91" s="16">
        <f t="shared" si="21"/>
        <v>0</v>
      </c>
      <c r="T91" s="16">
        <f t="shared" si="21"/>
        <v>0</v>
      </c>
      <c r="U91" s="48">
        <f t="shared" si="21"/>
        <v>0</v>
      </c>
    </row>
    <row r="92" spans="1:21" ht="15.75" thickBot="1" x14ac:dyDescent="0.3">
      <c r="A92" s="31" t="s">
        <v>101</v>
      </c>
      <c r="B92" s="147" t="s">
        <v>72</v>
      </c>
      <c r="C92" s="148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9"/>
    </row>
    <row r="93" spans="1:21" ht="15.75" thickBot="1" x14ac:dyDescent="0.3">
      <c r="A93" s="31" t="s">
        <v>102</v>
      </c>
      <c r="B93" s="140" t="s">
        <v>29</v>
      </c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2"/>
    </row>
    <row r="94" spans="1:21" ht="24" customHeight="1" thickBot="1" x14ac:dyDescent="0.3">
      <c r="A94" s="25"/>
      <c r="B94" s="26"/>
      <c r="C94" s="131"/>
      <c r="D94" s="132"/>
      <c r="E94" s="26"/>
      <c r="F94" s="34" t="s">
        <v>30</v>
      </c>
      <c r="G94" s="34" t="s">
        <v>30</v>
      </c>
      <c r="H94" s="34" t="s">
        <v>30</v>
      </c>
      <c r="I94" s="34" t="s">
        <v>30</v>
      </c>
      <c r="J94" s="34" t="s">
        <v>30</v>
      </c>
      <c r="K94" s="34" t="s">
        <v>30</v>
      </c>
      <c r="L94" s="26"/>
      <c r="M94" s="26"/>
      <c r="N94" s="26"/>
      <c r="O94" s="26"/>
      <c r="P94" s="26"/>
      <c r="Q94" s="26"/>
      <c r="R94" s="26"/>
      <c r="S94" s="26"/>
      <c r="T94" s="26"/>
      <c r="U94" s="26"/>
    </row>
    <row r="95" spans="1:21" ht="0.75" hidden="1" customHeight="1" thickBot="1" x14ac:dyDescent="0.3">
      <c r="A95" s="25"/>
      <c r="B95" s="26"/>
      <c r="C95" s="146"/>
      <c r="D95" s="146"/>
      <c r="E95" s="26"/>
      <c r="F95" s="34"/>
      <c r="G95" s="34"/>
      <c r="H95" s="34"/>
      <c r="I95" s="34"/>
      <c r="J95" s="34"/>
      <c r="K95" s="34"/>
      <c r="L95" s="26"/>
      <c r="M95" s="26"/>
      <c r="N95" s="26"/>
      <c r="O95" s="26"/>
      <c r="P95" s="26"/>
      <c r="Q95" s="26"/>
      <c r="R95" s="26"/>
      <c r="S95" s="26"/>
      <c r="T95" s="26"/>
      <c r="U95" s="26"/>
    </row>
    <row r="96" spans="1:21" ht="15.75" thickBot="1" x14ac:dyDescent="0.3">
      <c r="A96" s="100" t="s">
        <v>73</v>
      </c>
      <c r="B96" s="101"/>
      <c r="C96" s="101"/>
      <c r="D96" s="102"/>
      <c r="E96" s="74">
        <v>0</v>
      </c>
      <c r="F96" s="74">
        <v>0</v>
      </c>
      <c r="G96" s="74">
        <v>0</v>
      </c>
      <c r="H96" s="74">
        <f t="shared" ref="H96:U96" si="22">SUM(H94:H94)</f>
        <v>0</v>
      </c>
      <c r="I96" s="74">
        <f t="shared" si="22"/>
        <v>0</v>
      </c>
      <c r="J96" s="74">
        <f t="shared" si="22"/>
        <v>0</v>
      </c>
      <c r="K96" s="74">
        <f t="shared" si="22"/>
        <v>0</v>
      </c>
      <c r="L96" s="74">
        <f t="shared" si="22"/>
        <v>0</v>
      </c>
      <c r="M96" s="74">
        <f t="shared" si="22"/>
        <v>0</v>
      </c>
      <c r="N96" s="74">
        <f t="shared" si="22"/>
        <v>0</v>
      </c>
      <c r="O96" s="74">
        <f t="shared" si="22"/>
        <v>0</v>
      </c>
      <c r="P96" s="74">
        <f t="shared" si="22"/>
        <v>0</v>
      </c>
      <c r="Q96" s="74">
        <f t="shared" si="22"/>
        <v>0</v>
      </c>
      <c r="R96" s="74">
        <f t="shared" si="22"/>
        <v>0</v>
      </c>
      <c r="S96" s="74">
        <f t="shared" si="22"/>
        <v>0</v>
      </c>
      <c r="T96" s="74">
        <f t="shared" si="22"/>
        <v>0</v>
      </c>
      <c r="U96" s="74">
        <f t="shared" si="22"/>
        <v>0</v>
      </c>
    </row>
    <row r="97" spans="1:21" ht="15.75" thickBot="1" x14ac:dyDescent="0.3">
      <c r="A97" s="75" t="s">
        <v>103</v>
      </c>
      <c r="B97" s="107" t="s">
        <v>32</v>
      </c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9"/>
    </row>
    <row r="98" spans="1:21" ht="15.75" thickBot="1" x14ac:dyDescent="0.3">
      <c r="A98" s="100" t="s">
        <v>74</v>
      </c>
      <c r="B98" s="101"/>
      <c r="C98" s="101"/>
      <c r="D98" s="101"/>
      <c r="E98" s="76">
        <v>0</v>
      </c>
      <c r="F98" s="77">
        <v>0</v>
      </c>
      <c r="G98" s="77">
        <v>0</v>
      </c>
      <c r="H98" s="77">
        <v>0</v>
      </c>
      <c r="I98" s="77">
        <v>0</v>
      </c>
      <c r="J98" s="77">
        <v>0</v>
      </c>
      <c r="K98" s="77">
        <v>0</v>
      </c>
      <c r="L98" s="77">
        <v>0</v>
      </c>
      <c r="M98" s="77">
        <v>0</v>
      </c>
      <c r="N98" s="77">
        <v>0</v>
      </c>
      <c r="O98" s="77">
        <v>0</v>
      </c>
      <c r="P98" s="77">
        <v>0</v>
      </c>
      <c r="Q98" s="77">
        <v>0</v>
      </c>
      <c r="R98" s="77">
        <v>0</v>
      </c>
      <c r="S98" s="77">
        <v>0</v>
      </c>
      <c r="T98" s="77">
        <v>0</v>
      </c>
      <c r="U98" s="78">
        <v>0</v>
      </c>
    </row>
    <row r="99" spans="1:21" ht="15.75" thickBot="1" x14ac:dyDescent="0.3">
      <c r="A99" s="75" t="s">
        <v>104</v>
      </c>
      <c r="B99" s="107"/>
      <c r="C99" s="108"/>
      <c r="D99" s="108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5"/>
    </row>
    <row r="100" spans="1:21" ht="15.75" thickBot="1" x14ac:dyDescent="0.3">
      <c r="A100" s="27"/>
      <c r="B100" s="28"/>
      <c r="C100" s="110"/>
      <c r="D100" s="111"/>
      <c r="E100" s="28"/>
      <c r="F100" s="68" t="s">
        <v>30</v>
      </c>
      <c r="G100" s="68" t="s">
        <v>30</v>
      </c>
      <c r="H100" s="68" t="s">
        <v>30</v>
      </c>
      <c r="I100" s="68" t="s">
        <v>30</v>
      </c>
      <c r="J100" s="68" t="s">
        <v>30</v>
      </c>
      <c r="K100" s="68" t="s">
        <v>30</v>
      </c>
      <c r="L100" s="28"/>
      <c r="M100" s="28"/>
      <c r="N100" s="28"/>
      <c r="O100" s="28"/>
      <c r="P100" s="28"/>
      <c r="Q100" s="28"/>
      <c r="R100" s="28"/>
      <c r="S100" s="28"/>
      <c r="T100" s="28"/>
      <c r="U100" s="80"/>
    </row>
    <row r="101" spans="1:21" ht="15.75" thickBot="1" x14ac:dyDescent="0.3">
      <c r="A101" s="112" t="s">
        <v>75</v>
      </c>
      <c r="B101" s="112"/>
      <c r="C101" s="112"/>
      <c r="D101" s="112"/>
      <c r="E101" s="26">
        <f>SUM(E100)</f>
        <v>0</v>
      </c>
      <c r="F101" s="26">
        <f t="shared" ref="F101:U101" si="23">SUM(F100)</f>
        <v>0</v>
      </c>
      <c r="G101" s="26">
        <f t="shared" si="23"/>
        <v>0</v>
      </c>
      <c r="H101" s="26">
        <f t="shared" si="23"/>
        <v>0</v>
      </c>
      <c r="I101" s="26">
        <f t="shared" si="23"/>
        <v>0</v>
      </c>
      <c r="J101" s="26">
        <f t="shared" si="23"/>
        <v>0</v>
      </c>
      <c r="K101" s="26">
        <f t="shared" si="23"/>
        <v>0</v>
      </c>
      <c r="L101" s="26">
        <f t="shared" si="23"/>
        <v>0</v>
      </c>
      <c r="M101" s="26">
        <f t="shared" si="23"/>
        <v>0</v>
      </c>
      <c r="N101" s="26">
        <f t="shared" si="23"/>
        <v>0</v>
      </c>
      <c r="O101" s="26">
        <f t="shared" si="23"/>
        <v>0</v>
      </c>
      <c r="P101" s="26">
        <f t="shared" si="23"/>
        <v>0</v>
      </c>
      <c r="Q101" s="26">
        <f t="shared" si="23"/>
        <v>0</v>
      </c>
      <c r="R101" s="26">
        <f t="shared" si="23"/>
        <v>0</v>
      </c>
      <c r="S101" s="26">
        <f t="shared" si="23"/>
        <v>0</v>
      </c>
      <c r="T101" s="26">
        <f t="shared" si="23"/>
        <v>0</v>
      </c>
      <c r="U101" s="26">
        <f t="shared" si="23"/>
        <v>0</v>
      </c>
    </row>
    <row r="102" spans="1:21" ht="15.75" thickBot="1" x14ac:dyDescent="0.3">
      <c r="A102" s="81" t="s">
        <v>105</v>
      </c>
      <c r="B102" s="113" t="s">
        <v>53</v>
      </c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5"/>
    </row>
    <row r="103" spans="1:21" ht="45.75" thickBot="1" x14ac:dyDescent="0.3">
      <c r="A103" s="25" t="s">
        <v>76</v>
      </c>
      <c r="B103" s="26" t="s">
        <v>119</v>
      </c>
      <c r="C103" s="121" t="s">
        <v>77</v>
      </c>
      <c r="D103" s="122"/>
      <c r="E103" s="62">
        <v>354.17</v>
      </c>
      <c r="F103" s="62">
        <v>354.17</v>
      </c>
      <c r="G103" s="62" t="s">
        <v>30</v>
      </c>
      <c r="H103" s="62" t="s">
        <v>30</v>
      </c>
      <c r="I103" s="62" t="s">
        <v>30</v>
      </c>
      <c r="J103" s="62" t="s">
        <v>30</v>
      </c>
      <c r="K103" s="62" t="s">
        <v>30</v>
      </c>
      <c r="L103" s="62">
        <v>354.17</v>
      </c>
      <c r="M103" s="62">
        <v>0</v>
      </c>
      <c r="N103" s="62">
        <v>354.17</v>
      </c>
      <c r="O103" s="62"/>
      <c r="P103" s="62"/>
      <c r="Q103" s="62"/>
      <c r="R103" s="62"/>
      <c r="S103" s="62"/>
      <c r="T103" s="62"/>
      <c r="U103" s="79"/>
    </row>
    <row r="104" spans="1:21" ht="45.75" thickBot="1" x14ac:dyDescent="0.3">
      <c r="A104" s="25" t="s">
        <v>123</v>
      </c>
      <c r="B104" s="26" t="s">
        <v>122</v>
      </c>
      <c r="C104" s="116" t="s">
        <v>77</v>
      </c>
      <c r="D104" s="117"/>
      <c r="E104" s="62">
        <v>560.83000000000004</v>
      </c>
      <c r="F104" s="62">
        <v>560.83000000000004</v>
      </c>
      <c r="G104" s="62"/>
      <c r="H104" s="62"/>
      <c r="I104" s="62"/>
      <c r="J104" s="62"/>
      <c r="K104" s="62"/>
      <c r="L104" s="62">
        <v>560.83000000000004</v>
      </c>
      <c r="M104" s="62"/>
      <c r="N104" s="62">
        <v>560.83000000000004</v>
      </c>
      <c r="O104" s="62"/>
      <c r="P104" s="62"/>
      <c r="Q104" s="62"/>
      <c r="R104" s="62"/>
      <c r="S104" s="62"/>
      <c r="T104" s="62"/>
      <c r="U104" s="79"/>
    </row>
    <row r="105" spans="1:21" ht="15.75" thickBot="1" x14ac:dyDescent="0.3">
      <c r="A105" s="104" t="s">
        <v>78</v>
      </c>
      <c r="B105" s="105"/>
      <c r="C105" s="105"/>
      <c r="D105" s="106"/>
      <c r="E105" s="38">
        <f>SUM(E103:E104)</f>
        <v>915</v>
      </c>
      <c r="F105" s="38">
        <f>SUM(F103:F104)</f>
        <v>915</v>
      </c>
      <c r="G105" s="38">
        <f t="shared" ref="G105:U105" si="24">SUM(G103)</f>
        <v>0</v>
      </c>
      <c r="H105" s="38">
        <f t="shared" si="24"/>
        <v>0</v>
      </c>
      <c r="I105" s="38">
        <f t="shared" si="24"/>
        <v>0</v>
      </c>
      <c r="J105" s="38">
        <f t="shared" si="24"/>
        <v>0</v>
      </c>
      <c r="K105" s="38">
        <f t="shared" si="24"/>
        <v>0</v>
      </c>
      <c r="L105" s="38">
        <f>SUM(L103:L104)</f>
        <v>915</v>
      </c>
      <c r="M105" s="38">
        <f t="shared" si="24"/>
        <v>0</v>
      </c>
      <c r="N105" s="38">
        <f>SUM(N103:N104)</f>
        <v>915</v>
      </c>
      <c r="O105" s="38">
        <f t="shared" si="24"/>
        <v>0</v>
      </c>
      <c r="P105" s="38">
        <f t="shared" si="24"/>
        <v>0</v>
      </c>
      <c r="Q105" s="38">
        <f t="shared" si="24"/>
        <v>0</v>
      </c>
      <c r="R105" s="38">
        <f t="shared" si="24"/>
        <v>0</v>
      </c>
      <c r="S105" s="38">
        <f t="shared" si="24"/>
        <v>0</v>
      </c>
      <c r="T105" s="38">
        <f t="shared" si="24"/>
        <v>0</v>
      </c>
      <c r="U105" s="82">
        <f t="shared" si="24"/>
        <v>0</v>
      </c>
    </row>
    <row r="106" spans="1:21" ht="15.75" thickBot="1" x14ac:dyDescent="0.3">
      <c r="A106" s="83" t="s">
        <v>106</v>
      </c>
      <c r="B106" s="133" t="s">
        <v>38</v>
      </c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34"/>
    </row>
    <row r="107" spans="1:21" ht="85.5" customHeight="1" thickBot="1" x14ac:dyDescent="0.3">
      <c r="A107" s="25" t="s">
        <v>138</v>
      </c>
      <c r="B107" s="26" t="s">
        <v>126</v>
      </c>
      <c r="C107" s="131" t="s">
        <v>162</v>
      </c>
      <c r="D107" s="132"/>
      <c r="E107" s="26">
        <v>159.15</v>
      </c>
      <c r="F107" s="34">
        <v>159.15</v>
      </c>
      <c r="G107" s="34"/>
      <c r="H107" s="34"/>
      <c r="I107" s="34"/>
      <c r="J107" s="34"/>
      <c r="K107" s="34"/>
      <c r="L107" s="26">
        <v>159.15</v>
      </c>
      <c r="M107" s="26"/>
      <c r="N107" s="26">
        <v>159.15</v>
      </c>
      <c r="O107" s="26"/>
      <c r="P107" s="26"/>
      <c r="Q107" s="26"/>
      <c r="R107" s="26"/>
      <c r="S107" s="26"/>
      <c r="T107" s="26"/>
      <c r="U107" s="26"/>
    </row>
    <row r="108" spans="1:21" ht="34.5" customHeight="1" thickBot="1" x14ac:dyDescent="0.3">
      <c r="A108" s="25" t="s">
        <v>139</v>
      </c>
      <c r="B108" s="26" t="s">
        <v>121</v>
      </c>
      <c r="C108" s="131" t="s">
        <v>120</v>
      </c>
      <c r="D108" s="132"/>
      <c r="E108" s="26">
        <v>113.1</v>
      </c>
      <c r="F108" s="34">
        <v>113.1</v>
      </c>
      <c r="G108" s="34"/>
      <c r="H108" s="34"/>
      <c r="I108" s="34"/>
      <c r="J108" s="34"/>
      <c r="K108" s="34"/>
      <c r="L108" s="26">
        <v>113.1</v>
      </c>
      <c r="M108" s="26"/>
      <c r="N108" s="26">
        <v>113.1</v>
      </c>
      <c r="O108" s="26"/>
      <c r="P108" s="26"/>
      <c r="Q108" s="26"/>
      <c r="R108" s="26"/>
      <c r="S108" s="26"/>
      <c r="T108" s="26"/>
      <c r="U108" s="26"/>
    </row>
    <row r="109" spans="1:21" ht="54" customHeight="1" thickBot="1" x14ac:dyDescent="0.3">
      <c r="A109" s="25" t="s">
        <v>161</v>
      </c>
      <c r="B109" s="26" t="s">
        <v>125</v>
      </c>
      <c r="C109" s="131" t="s">
        <v>159</v>
      </c>
      <c r="D109" s="132"/>
      <c r="E109" s="26">
        <v>709.11</v>
      </c>
      <c r="F109" s="34">
        <v>709.11</v>
      </c>
      <c r="G109" s="34"/>
      <c r="H109" s="34"/>
      <c r="I109" s="34"/>
      <c r="J109" s="34"/>
      <c r="K109" s="34"/>
      <c r="L109" s="26"/>
      <c r="M109" s="26">
        <v>709.11</v>
      </c>
      <c r="N109" s="26">
        <v>709.11</v>
      </c>
      <c r="O109" s="26"/>
      <c r="P109" s="26"/>
      <c r="Q109" s="26"/>
      <c r="R109" s="26"/>
      <c r="S109" s="26"/>
      <c r="T109" s="26"/>
      <c r="U109" s="26"/>
    </row>
    <row r="110" spans="1:21" ht="47.25" customHeight="1" thickBot="1" x14ac:dyDescent="0.3">
      <c r="A110" s="25" t="s">
        <v>140</v>
      </c>
      <c r="B110" s="26" t="s">
        <v>163</v>
      </c>
      <c r="C110" s="131" t="s">
        <v>120</v>
      </c>
      <c r="D110" s="132"/>
      <c r="E110" s="26">
        <v>423.77</v>
      </c>
      <c r="F110" s="34">
        <v>423.77</v>
      </c>
      <c r="G110" s="34"/>
      <c r="H110" s="34"/>
      <c r="I110" s="34"/>
      <c r="J110" s="34"/>
      <c r="K110" s="34"/>
      <c r="L110" s="26"/>
      <c r="M110" s="26">
        <v>423.77</v>
      </c>
      <c r="N110" s="26">
        <v>423.77</v>
      </c>
      <c r="O110" s="26"/>
      <c r="P110" s="26"/>
      <c r="Q110" s="26"/>
      <c r="R110" s="26"/>
      <c r="S110" s="26"/>
      <c r="T110" s="26"/>
      <c r="U110" s="26"/>
    </row>
    <row r="111" spans="1:21" ht="69.599999999999994" customHeight="1" thickBot="1" x14ac:dyDescent="0.3">
      <c r="A111" s="25" t="s">
        <v>141</v>
      </c>
      <c r="B111" s="26" t="s">
        <v>142</v>
      </c>
      <c r="C111" s="103" t="s">
        <v>120</v>
      </c>
      <c r="D111" s="103"/>
      <c r="E111" s="26">
        <v>13.29</v>
      </c>
      <c r="F111" s="34">
        <v>13.29</v>
      </c>
      <c r="G111" s="34"/>
      <c r="H111" s="34"/>
      <c r="I111" s="34"/>
      <c r="J111" s="34"/>
      <c r="K111" s="34"/>
      <c r="L111" s="26">
        <v>13.29</v>
      </c>
      <c r="M111" s="26"/>
      <c r="N111" s="26">
        <v>13.29</v>
      </c>
      <c r="O111" s="26"/>
      <c r="P111" s="26"/>
      <c r="Q111" s="26">
        <v>10</v>
      </c>
      <c r="R111" s="26"/>
      <c r="S111" s="26">
        <v>8212</v>
      </c>
      <c r="T111" s="26"/>
      <c r="U111" s="26">
        <v>15.944000000000001</v>
      </c>
    </row>
    <row r="112" spans="1:21" ht="69.599999999999994" customHeight="1" thickBot="1" x14ac:dyDescent="0.3">
      <c r="A112" s="25" t="s">
        <v>154</v>
      </c>
      <c r="B112" s="26" t="s">
        <v>143</v>
      </c>
      <c r="C112" s="103" t="s">
        <v>120</v>
      </c>
      <c r="D112" s="103"/>
      <c r="E112" s="26">
        <v>13.29</v>
      </c>
      <c r="F112" s="34">
        <v>13.29</v>
      </c>
      <c r="G112" s="34"/>
      <c r="H112" s="34"/>
      <c r="I112" s="34"/>
      <c r="J112" s="34"/>
      <c r="K112" s="34"/>
      <c r="L112" s="26">
        <v>13.29</v>
      </c>
      <c r="M112" s="26"/>
      <c r="N112" s="26">
        <v>13.29</v>
      </c>
      <c r="O112" s="26"/>
      <c r="P112" s="26"/>
      <c r="Q112" s="26">
        <v>6</v>
      </c>
      <c r="R112" s="26"/>
      <c r="S112" s="26">
        <v>13688</v>
      </c>
      <c r="T112" s="26"/>
      <c r="U112" s="26">
        <v>26.577000000000002</v>
      </c>
    </row>
    <row r="113" spans="1:21" ht="69.599999999999994" customHeight="1" thickBot="1" x14ac:dyDescent="0.3">
      <c r="A113" s="25" t="s">
        <v>155</v>
      </c>
      <c r="B113" s="26" t="s">
        <v>164</v>
      </c>
      <c r="C113" s="103" t="s">
        <v>120</v>
      </c>
      <c r="D113" s="103"/>
      <c r="E113" s="26">
        <v>76.8</v>
      </c>
      <c r="F113" s="34">
        <v>76.8</v>
      </c>
      <c r="G113" s="34"/>
      <c r="H113" s="34"/>
      <c r="I113" s="34"/>
      <c r="J113" s="34"/>
      <c r="K113" s="34"/>
      <c r="L113" s="26">
        <v>76.8</v>
      </c>
      <c r="M113" s="26"/>
      <c r="N113" s="26">
        <v>76.8</v>
      </c>
      <c r="O113" s="26" t="s">
        <v>174</v>
      </c>
      <c r="P113" s="26"/>
      <c r="Q113" s="26">
        <v>5</v>
      </c>
      <c r="R113" s="26"/>
      <c r="S113" s="26">
        <v>97090</v>
      </c>
      <c r="T113" s="26"/>
      <c r="U113" s="26">
        <v>188.511</v>
      </c>
    </row>
    <row r="114" spans="1:21" ht="69.599999999999994" customHeight="1" thickBot="1" x14ac:dyDescent="0.3">
      <c r="A114" s="25" t="s">
        <v>156</v>
      </c>
      <c r="B114" s="26" t="s">
        <v>153</v>
      </c>
      <c r="C114" s="103" t="s">
        <v>120</v>
      </c>
      <c r="D114" s="103"/>
      <c r="E114" s="26">
        <v>172.49</v>
      </c>
      <c r="F114" s="34">
        <v>172.49</v>
      </c>
      <c r="G114" s="34"/>
      <c r="H114" s="34"/>
      <c r="I114" s="34"/>
      <c r="J114" s="34"/>
      <c r="K114" s="34"/>
      <c r="L114" s="26"/>
      <c r="M114" s="26">
        <v>172.49</v>
      </c>
      <c r="N114" s="26">
        <v>172.49</v>
      </c>
      <c r="O114" s="26"/>
      <c r="P114" s="26"/>
      <c r="Q114" s="26"/>
      <c r="R114" s="26"/>
      <c r="S114" s="26"/>
      <c r="T114" s="26"/>
      <c r="U114" s="26"/>
    </row>
    <row r="115" spans="1:21" ht="15.75" thickBot="1" x14ac:dyDescent="0.3">
      <c r="A115" s="125" t="s">
        <v>79</v>
      </c>
      <c r="B115" s="126"/>
      <c r="C115" s="126"/>
      <c r="D115" s="127"/>
      <c r="E115" s="84">
        <f>SUM(E107:E114)</f>
        <v>1681</v>
      </c>
      <c r="F115" s="84">
        <f>SUM(F106:F114)</f>
        <v>1681</v>
      </c>
      <c r="G115" s="84">
        <v>0</v>
      </c>
      <c r="H115" s="84">
        <v>0</v>
      </c>
      <c r="I115" s="84">
        <v>0</v>
      </c>
      <c r="J115" s="84">
        <v>0</v>
      </c>
      <c r="K115" s="84">
        <v>0</v>
      </c>
      <c r="L115" s="84">
        <f>SUM(L107:L114)</f>
        <v>375.63000000000005</v>
      </c>
      <c r="M115" s="85">
        <f>SUM(M107:M114)</f>
        <v>1305.3700000000001</v>
      </c>
      <c r="N115" s="84">
        <f>SUM(N107:N114)</f>
        <v>1681</v>
      </c>
      <c r="O115" s="84">
        <f t="shared" ref="O115:T115" si="25">SUM(O107:O110)</f>
        <v>0</v>
      </c>
      <c r="P115" s="84">
        <f t="shared" si="25"/>
        <v>0</v>
      </c>
      <c r="Q115" s="84">
        <f t="shared" si="25"/>
        <v>0</v>
      </c>
      <c r="R115" s="84">
        <f t="shared" si="25"/>
        <v>0</v>
      </c>
      <c r="S115" s="84">
        <f>SUM(S111:S114)</f>
        <v>118990</v>
      </c>
      <c r="T115" s="84">
        <f t="shared" si="25"/>
        <v>0</v>
      </c>
      <c r="U115" s="84">
        <f>SUM(U111:U114)</f>
        <v>231.03199999999998</v>
      </c>
    </row>
    <row r="116" spans="1:21" ht="15.75" thickBot="1" x14ac:dyDescent="0.3">
      <c r="A116" s="31" t="s">
        <v>107</v>
      </c>
      <c r="B116" s="128" t="s">
        <v>56</v>
      </c>
      <c r="C116" s="129"/>
      <c r="D116" s="129"/>
      <c r="E116" s="129"/>
      <c r="F116" s="129"/>
      <c r="G116" s="129"/>
      <c r="H116" s="129"/>
      <c r="I116" s="129"/>
      <c r="J116" s="129"/>
      <c r="K116" s="129"/>
      <c r="L116" s="129"/>
      <c r="M116" s="129"/>
      <c r="N116" s="129"/>
      <c r="O116" s="129"/>
      <c r="P116" s="129"/>
      <c r="Q116" s="129"/>
      <c r="R116" s="129"/>
      <c r="S116" s="129"/>
      <c r="T116" s="129"/>
      <c r="U116" s="130"/>
    </row>
    <row r="117" spans="1:21" ht="15.75" thickBot="1" x14ac:dyDescent="0.3">
      <c r="A117" s="8"/>
      <c r="B117" s="16"/>
      <c r="C117" s="123"/>
      <c r="D117" s="124"/>
      <c r="E117" s="16"/>
      <c r="F117" s="40" t="s">
        <v>30</v>
      </c>
      <c r="G117" s="40" t="s">
        <v>80</v>
      </c>
      <c r="H117" s="40" t="s">
        <v>30</v>
      </c>
      <c r="I117" s="40" t="s">
        <v>30</v>
      </c>
      <c r="J117" s="40" t="s">
        <v>30</v>
      </c>
      <c r="K117" s="40" t="s">
        <v>30</v>
      </c>
      <c r="L117" s="16"/>
      <c r="M117" s="16"/>
      <c r="N117" s="16"/>
      <c r="O117" s="16"/>
      <c r="P117" s="16"/>
      <c r="Q117" s="16"/>
      <c r="R117" s="16"/>
      <c r="S117" s="16"/>
      <c r="T117" s="16"/>
      <c r="U117" s="48"/>
    </row>
    <row r="118" spans="1:21" ht="15.75" thickBot="1" x14ac:dyDescent="0.3">
      <c r="A118" s="125" t="s">
        <v>81</v>
      </c>
      <c r="B118" s="126"/>
      <c r="C118" s="126"/>
      <c r="D118" s="127"/>
      <c r="E118" s="16">
        <f>SUM(E117)</f>
        <v>0</v>
      </c>
      <c r="F118" s="16">
        <f t="shared" ref="F118:U118" si="26">SUM(F117)</f>
        <v>0</v>
      </c>
      <c r="G118" s="16">
        <f t="shared" si="26"/>
        <v>0</v>
      </c>
      <c r="H118" s="16">
        <f t="shared" si="26"/>
        <v>0</v>
      </c>
      <c r="I118" s="16">
        <f t="shared" si="26"/>
        <v>0</v>
      </c>
      <c r="J118" s="16">
        <f t="shared" si="26"/>
        <v>0</v>
      </c>
      <c r="K118" s="16">
        <f t="shared" si="26"/>
        <v>0</v>
      </c>
      <c r="L118" s="16">
        <f t="shared" si="26"/>
        <v>0</v>
      </c>
      <c r="M118" s="16">
        <f t="shared" si="26"/>
        <v>0</v>
      </c>
      <c r="N118" s="16">
        <f t="shared" si="26"/>
        <v>0</v>
      </c>
      <c r="O118" s="16">
        <f t="shared" si="26"/>
        <v>0</v>
      </c>
      <c r="P118" s="16">
        <f t="shared" si="26"/>
        <v>0</v>
      </c>
      <c r="Q118" s="16"/>
      <c r="R118" s="16">
        <f t="shared" si="26"/>
        <v>0</v>
      </c>
      <c r="S118" s="16">
        <f t="shared" si="26"/>
        <v>0</v>
      </c>
      <c r="T118" s="16">
        <f t="shared" si="26"/>
        <v>0</v>
      </c>
      <c r="U118" s="48">
        <f t="shared" si="26"/>
        <v>0</v>
      </c>
    </row>
    <row r="119" spans="1:21" ht="15.75" thickBot="1" x14ac:dyDescent="0.3">
      <c r="A119" s="125" t="s">
        <v>82</v>
      </c>
      <c r="B119" s="126"/>
      <c r="C119" s="126"/>
      <c r="D119" s="127"/>
      <c r="E119" s="35">
        <f t="shared" ref="E119:P119" si="27">SUM(E115,E118,E105,E101,E98,E96)</f>
        <v>2596</v>
      </c>
      <c r="F119" s="35">
        <f t="shared" si="27"/>
        <v>2596</v>
      </c>
      <c r="G119" s="35">
        <f t="shared" si="27"/>
        <v>0</v>
      </c>
      <c r="H119" s="35">
        <f t="shared" si="27"/>
        <v>0</v>
      </c>
      <c r="I119" s="35">
        <f t="shared" si="27"/>
        <v>0</v>
      </c>
      <c r="J119" s="35">
        <f t="shared" si="27"/>
        <v>0</v>
      </c>
      <c r="K119" s="35">
        <f t="shared" si="27"/>
        <v>0</v>
      </c>
      <c r="L119" s="35">
        <f t="shared" si="27"/>
        <v>1290.6300000000001</v>
      </c>
      <c r="M119" s="35">
        <f t="shared" si="27"/>
        <v>1305.3700000000001</v>
      </c>
      <c r="N119" s="86">
        <f t="shared" si="27"/>
        <v>2596</v>
      </c>
      <c r="O119" s="35">
        <f t="shared" si="27"/>
        <v>0</v>
      </c>
      <c r="P119" s="35">
        <f t="shared" si="27"/>
        <v>0</v>
      </c>
      <c r="Q119" s="35"/>
      <c r="R119" s="35">
        <f>SUM(R115,R118,R105,R101,R98,R96)</f>
        <v>0</v>
      </c>
      <c r="S119" s="35">
        <f>SUM(S115,S118,S105,S101,S98,S96)</f>
        <v>118990</v>
      </c>
      <c r="T119" s="35">
        <f>SUM(T115,T118,T105,T101,T98,T96)</f>
        <v>0</v>
      </c>
      <c r="U119" s="37">
        <f>SUM(U115,U118,U105,U101,U98,U96)</f>
        <v>231.03199999999998</v>
      </c>
    </row>
    <row r="120" spans="1:21" ht="15.75" thickBot="1" x14ac:dyDescent="0.3">
      <c r="A120" s="125" t="s">
        <v>83</v>
      </c>
      <c r="B120" s="126"/>
      <c r="C120" s="126"/>
      <c r="D120" s="127"/>
      <c r="E120" s="35">
        <f t="shared" ref="E120:P120" si="28">SUM(E119,E91)</f>
        <v>2596</v>
      </c>
      <c r="F120" s="35">
        <f t="shared" si="28"/>
        <v>2596</v>
      </c>
      <c r="G120" s="35">
        <f t="shared" si="28"/>
        <v>0</v>
      </c>
      <c r="H120" s="35">
        <f t="shared" si="28"/>
        <v>0</v>
      </c>
      <c r="I120" s="35">
        <f t="shared" si="28"/>
        <v>0</v>
      </c>
      <c r="J120" s="35">
        <f t="shared" si="28"/>
        <v>0</v>
      </c>
      <c r="K120" s="35">
        <f t="shared" si="28"/>
        <v>0</v>
      </c>
      <c r="L120" s="35">
        <f t="shared" si="28"/>
        <v>1290.6300000000001</v>
      </c>
      <c r="M120" s="35">
        <f t="shared" si="28"/>
        <v>1305.3700000000001</v>
      </c>
      <c r="N120" s="86">
        <f t="shared" si="28"/>
        <v>2596</v>
      </c>
      <c r="O120" s="35">
        <f t="shared" si="28"/>
        <v>0</v>
      </c>
      <c r="P120" s="35">
        <f t="shared" si="28"/>
        <v>0</v>
      </c>
      <c r="Q120" s="35"/>
      <c r="R120" s="35">
        <f>SUM(R119,R91)</f>
        <v>0</v>
      </c>
      <c r="S120" s="35">
        <f>SUM(S119,S91)</f>
        <v>118990</v>
      </c>
      <c r="T120" s="35">
        <f>SUM(T119,T91)</f>
        <v>0</v>
      </c>
      <c r="U120" s="37">
        <f>SUM(U119,U91)</f>
        <v>231.03199999999998</v>
      </c>
    </row>
    <row r="121" spans="1:21" ht="15.75" thickBot="1" x14ac:dyDescent="0.3">
      <c r="A121" s="135" t="s">
        <v>84</v>
      </c>
      <c r="B121" s="136"/>
      <c r="C121" s="136"/>
      <c r="D121" s="137"/>
      <c r="E121" s="87">
        <f t="shared" ref="E121:P121" si="29">SUM(E120,E72)</f>
        <v>7213.15</v>
      </c>
      <c r="F121" s="87">
        <f t="shared" si="29"/>
        <v>7213.15</v>
      </c>
      <c r="G121" s="87">
        <f t="shared" si="29"/>
        <v>0</v>
      </c>
      <c r="H121" s="87">
        <f t="shared" si="29"/>
        <v>0</v>
      </c>
      <c r="I121" s="87">
        <f t="shared" si="29"/>
        <v>0</v>
      </c>
      <c r="J121" s="87">
        <f t="shared" si="29"/>
        <v>0</v>
      </c>
      <c r="K121" s="87">
        <f t="shared" si="29"/>
        <v>0</v>
      </c>
      <c r="L121" s="87">
        <f t="shared" si="29"/>
        <v>4391.3099999999995</v>
      </c>
      <c r="M121" s="87">
        <f t="shared" si="29"/>
        <v>2821.84</v>
      </c>
      <c r="N121" s="88">
        <f t="shared" si="29"/>
        <v>6939</v>
      </c>
      <c r="O121" s="88">
        <f t="shared" si="29"/>
        <v>274.14999999999998</v>
      </c>
      <c r="P121" s="87">
        <f t="shared" si="29"/>
        <v>0</v>
      </c>
      <c r="Q121" s="87"/>
      <c r="R121" s="87">
        <f>SUM(R120,R72)</f>
        <v>0</v>
      </c>
      <c r="S121" s="87">
        <f>SUM(S120,S72)</f>
        <v>934612.77999999991</v>
      </c>
      <c r="T121" s="87">
        <f>SUM(T120,T72)</f>
        <v>0</v>
      </c>
      <c r="U121" s="89">
        <f>SUM(U120,U72)</f>
        <v>1523.8820000000001</v>
      </c>
    </row>
    <row r="122" spans="1:21" x14ac:dyDescent="0.25">
      <c r="A122" s="5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</row>
    <row r="123" spans="1:21" ht="33" x14ac:dyDescent="0.45">
      <c r="B123" s="92" t="s">
        <v>173</v>
      </c>
      <c r="I123" s="39"/>
    </row>
  </sheetData>
  <mergeCells count="146">
    <mergeCell ref="A77:D77"/>
    <mergeCell ref="B68:U68"/>
    <mergeCell ref="A58:D58"/>
    <mergeCell ref="C66:D66"/>
    <mergeCell ref="A67:D67"/>
    <mergeCell ref="A64:D64"/>
    <mergeCell ref="C69:D69"/>
    <mergeCell ref="A70:D70"/>
    <mergeCell ref="A71:D71"/>
    <mergeCell ref="B74:U74"/>
    <mergeCell ref="C56:D56"/>
    <mergeCell ref="C63:D63"/>
    <mergeCell ref="A47:D47"/>
    <mergeCell ref="C43:D43"/>
    <mergeCell ref="B59:U59"/>
    <mergeCell ref="A61:D61"/>
    <mergeCell ref="B62:U62"/>
    <mergeCell ref="C50:D50"/>
    <mergeCell ref="A51:D51"/>
    <mergeCell ref="B55:U55"/>
    <mergeCell ref="C57:D57"/>
    <mergeCell ref="B42:U42"/>
    <mergeCell ref="C32:D32"/>
    <mergeCell ref="A33:D33"/>
    <mergeCell ref="C49:D49"/>
    <mergeCell ref="B48:U48"/>
    <mergeCell ref="B41:U41"/>
    <mergeCell ref="B34:U34"/>
    <mergeCell ref="C35:D35"/>
    <mergeCell ref="A36:D36"/>
    <mergeCell ref="A13:A16"/>
    <mergeCell ref="B13:B16"/>
    <mergeCell ref="C13:D16"/>
    <mergeCell ref="E13:K13"/>
    <mergeCell ref="I15:J15"/>
    <mergeCell ref="E14:E16"/>
    <mergeCell ref="F14:K14"/>
    <mergeCell ref="L13:M13"/>
    <mergeCell ref="N13:P13"/>
    <mergeCell ref="O14:P15"/>
    <mergeCell ref="U21:U22"/>
    <mergeCell ref="U13:U16"/>
    <mergeCell ref="P21:P22"/>
    <mergeCell ref="S21:S22"/>
    <mergeCell ref="R21:R22"/>
    <mergeCell ref="Q13:Q16"/>
    <mergeCell ref="R13:R16"/>
    <mergeCell ref="B19:U19"/>
    <mergeCell ref="S13:S16"/>
    <mergeCell ref="G15:G16"/>
    <mergeCell ref="B20:U20"/>
    <mergeCell ref="C17:D17"/>
    <mergeCell ref="K15:K16"/>
    <mergeCell ref="H15:H16"/>
    <mergeCell ref="M14:M16"/>
    <mergeCell ref="L14:L16"/>
    <mergeCell ref="F15:F16"/>
    <mergeCell ref="N14:N16"/>
    <mergeCell ref="K21:K22"/>
    <mergeCell ref="N21:N22"/>
    <mergeCell ref="F21:F22"/>
    <mergeCell ref="G21:G22"/>
    <mergeCell ref="H21:H22"/>
    <mergeCell ref="I21:I22"/>
    <mergeCell ref="J21:J22"/>
    <mergeCell ref="B18:U18"/>
    <mergeCell ref="T13:T16"/>
    <mergeCell ref="A23:D23"/>
    <mergeCell ref="B24:U24"/>
    <mergeCell ref="O21:O22"/>
    <mergeCell ref="Q21:Q22"/>
    <mergeCell ref="M21:M22"/>
    <mergeCell ref="L21:L22"/>
    <mergeCell ref="A21:A22"/>
    <mergeCell ref="B21:B22"/>
    <mergeCell ref="C21:D22"/>
    <mergeCell ref="E21:E22"/>
    <mergeCell ref="B37:U37"/>
    <mergeCell ref="A40:D40"/>
    <mergeCell ref="A26:D26"/>
    <mergeCell ref="B27:U27"/>
    <mergeCell ref="C38:D38"/>
    <mergeCell ref="A30:D30"/>
    <mergeCell ref="B31:U31"/>
    <mergeCell ref="C29:D29"/>
    <mergeCell ref="T21:T22"/>
    <mergeCell ref="A39:D39"/>
    <mergeCell ref="B65:U65"/>
    <mergeCell ref="C44:D44"/>
    <mergeCell ref="C45:D45"/>
    <mergeCell ref="C46:D46"/>
    <mergeCell ref="C60:D60"/>
    <mergeCell ref="A54:D54"/>
    <mergeCell ref="B52:U52"/>
    <mergeCell ref="C53:D53"/>
    <mergeCell ref="B75:U75"/>
    <mergeCell ref="C76:D76"/>
    <mergeCell ref="B85:U85"/>
    <mergeCell ref="A72:D72"/>
    <mergeCell ref="C80:D80"/>
    <mergeCell ref="A81:D81"/>
    <mergeCell ref="B82:U82"/>
    <mergeCell ref="B73:U73"/>
    <mergeCell ref="A84:D84"/>
    <mergeCell ref="C83:D83"/>
    <mergeCell ref="A78:A79"/>
    <mergeCell ref="B78:U79"/>
    <mergeCell ref="B93:U93"/>
    <mergeCell ref="C95:D95"/>
    <mergeCell ref="C89:D89"/>
    <mergeCell ref="A90:D90"/>
    <mergeCell ref="A91:D91"/>
    <mergeCell ref="B92:U92"/>
    <mergeCell ref="A121:D121"/>
    <mergeCell ref="A120:D120"/>
    <mergeCell ref="B116:U116"/>
    <mergeCell ref="C117:D117"/>
    <mergeCell ref="A118:D118"/>
    <mergeCell ref="A119:D119"/>
    <mergeCell ref="A115:D115"/>
    <mergeCell ref="B106:U106"/>
    <mergeCell ref="C108:D108"/>
    <mergeCell ref="C110:D110"/>
    <mergeCell ref="C109:D109"/>
    <mergeCell ref="C107:D107"/>
    <mergeCell ref="C114:D114"/>
    <mergeCell ref="C111:D111"/>
    <mergeCell ref="C112:D112"/>
    <mergeCell ref="A9:U10"/>
    <mergeCell ref="A11:U11"/>
    <mergeCell ref="J12:L12"/>
    <mergeCell ref="C103:D103"/>
    <mergeCell ref="A98:D98"/>
    <mergeCell ref="B99:U99"/>
    <mergeCell ref="C86:D86"/>
    <mergeCell ref="A87:D87"/>
    <mergeCell ref="B88:U88"/>
    <mergeCell ref="C94:D94"/>
    <mergeCell ref="A96:D96"/>
    <mergeCell ref="C113:D113"/>
    <mergeCell ref="A105:D105"/>
    <mergeCell ref="B97:U97"/>
    <mergeCell ref="C100:D100"/>
    <mergeCell ref="A101:D101"/>
    <mergeCell ref="B102:U102"/>
    <mergeCell ref="C104:D104"/>
  </mergeCells>
  <phoneticPr fontId="10" type="noConversion"/>
  <hyperlinks>
    <hyperlink ref="B19" r:id="rId1" display="http://zakon4.rada.gov.ua/laws/show/2755-17"/>
    <hyperlink ref="B74" r:id="rId2" display="http://zakon4.rada.gov.ua/laws/show/2755-17"/>
    <hyperlink ref="B92" r:id="rId3" display="http://zakon4.rada.gov.ua/laws/show/2755-17"/>
  </hyperlinks>
  <pageMargins left="0.23622047244094491" right="0.23622047244094491" top="0.74803149606299213" bottom="0.74803149606299213" header="0.31496062992125984" footer="0.31496062992125984"/>
  <pageSetup paperSize="9" scale="52" fitToHeight="9" orientation="landscape" r:id="rId4"/>
  <rowBreaks count="1" manualBreakCount="1"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Kompvid2</cp:lastModifiedBy>
  <cp:lastPrinted>2017-07-25T09:55:16Z</cp:lastPrinted>
  <dcterms:created xsi:type="dcterms:W3CDTF">2015-11-10T07:55:54Z</dcterms:created>
  <dcterms:modified xsi:type="dcterms:W3CDTF">2017-09-11T06:33:52Z</dcterms:modified>
</cp:coreProperties>
</file>