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0" yWindow="105" windowWidth="15480" windowHeight="10920"/>
  </bookViews>
  <sheets>
    <sheet name="10 12" sheetId="4" r:id="rId1"/>
    <sheet name="Отчет о совместимости" sheetId="6" state="hidden" r:id="rId2"/>
    <sheet name="Отчет о совместимости (1)" sheetId="7" state="hidden" r:id="rId3"/>
    <sheet name="Лист1" sheetId="8" state="hidden" r:id="rId4"/>
    <sheet name="Лист2" sheetId="9" r:id="rId5"/>
    <sheet name="Лист3" sheetId="10" r:id="rId6"/>
  </sheets>
  <definedNames>
    <definedName name="_xlnm.Print_Titles" localSheetId="0">'10 12'!$10:$12</definedName>
    <definedName name="_xlnm.Print_Area" localSheetId="0">'10 12'!$A$1:$P$102</definedName>
  </definedNames>
  <calcPr calcId="162913" fullCalcOnLoad="1"/>
</workbook>
</file>

<file path=xl/calcChain.xml><?xml version="1.0" encoding="utf-8"?>
<calcChain xmlns="http://schemas.openxmlformats.org/spreadsheetml/2006/main">
  <c r="Q99" i="4" l="1"/>
  <c r="K97" i="4"/>
  <c r="L97" i="4"/>
  <c r="M97" i="4"/>
  <c r="N97" i="4"/>
  <c r="J62" i="4"/>
  <c r="J63" i="4" s="1"/>
  <c r="J49" i="4"/>
  <c r="J50" i="4" s="1"/>
  <c r="J47" i="4"/>
  <c r="J48" i="4" s="1"/>
  <c r="J44" i="4"/>
  <c r="J45" i="4" s="1"/>
  <c r="J42" i="4"/>
  <c r="J43" i="4" s="1"/>
  <c r="J40" i="4"/>
  <c r="J41" i="4"/>
  <c r="J27" i="4"/>
  <c r="J28" i="4"/>
  <c r="J25" i="4"/>
  <c r="J26" i="4"/>
  <c r="J80" i="4"/>
  <c r="J81" i="4"/>
  <c r="J78" i="4"/>
  <c r="J79" i="4"/>
  <c r="J76" i="4"/>
  <c r="J77" i="4"/>
  <c r="J95" i="4"/>
  <c r="J96" i="4"/>
  <c r="J74" i="4"/>
  <c r="J72" i="4"/>
  <c r="J70" i="4"/>
  <c r="J85" i="4"/>
  <c r="J86" i="4" s="1"/>
  <c r="J89" i="4"/>
  <c r="J90" i="4" s="1"/>
  <c r="J87" i="4"/>
  <c r="J88" i="4" s="1"/>
  <c r="J93" i="4"/>
  <c r="J94" i="4" s="1"/>
  <c r="J91" i="4"/>
  <c r="J38" i="4"/>
  <c r="J39" i="4"/>
  <c r="J34" i="4"/>
  <c r="J35" i="4"/>
  <c r="J55" i="4"/>
  <c r="J56" i="4"/>
  <c r="J57" i="4"/>
  <c r="J58" i="4"/>
  <c r="J59" i="4"/>
  <c r="J60" i="4"/>
  <c r="J68" i="4"/>
  <c r="J69" i="4"/>
  <c r="J23" i="4"/>
  <c r="J24" i="4"/>
  <c r="J64" i="4"/>
  <c r="J65" i="4"/>
  <c r="J66" i="4"/>
  <c r="J67" i="4"/>
  <c r="J52" i="4"/>
  <c r="J53" i="4"/>
  <c r="J19" i="4"/>
  <c r="J20" i="4"/>
  <c r="J36" i="4"/>
  <c r="J37" i="4"/>
  <c r="J21" i="4"/>
  <c r="J22" i="4"/>
  <c r="J17" i="4"/>
  <c r="J18" i="4"/>
  <c r="J30" i="4"/>
  <c r="J31" i="4"/>
  <c r="J32" i="4"/>
  <c r="J33" i="4"/>
  <c r="J14" i="4"/>
  <c r="J84" i="4"/>
  <c r="J97" i="4"/>
  <c r="J98" i="4" s="1"/>
  <c r="Q97" i="4"/>
</calcChain>
</file>

<file path=xl/comments1.xml><?xml version="1.0" encoding="utf-8"?>
<comments xmlns="http://schemas.openxmlformats.org/spreadsheetml/2006/main">
  <authors>
    <author>Ивончак</author>
  </authors>
  <commentList>
    <comment ref="C49" authorId="0" shapeId="0">
      <text>
        <r>
          <rPr>
            <b/>
            <sz val="8"/>
            <color indexed="81"/>
            <rFont val="Tahoma"/>
            <family val="2"/>
            <charset val="204"/>
          </rPr>
          <t>Ивончак: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C91" authorId="0" shapeId="0">
      <text>
        <r>
          <rPr>
            <b/>
            <sz val="8"/>
            <color indexed="81"/>
            <rFont val="Tahoma"/>
            <family val="2"/>
            <charset val="204"/>
          </rPr>
          <t>Ивончак: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<sst xmlns="http://schemas.openxmlformats.org/spreadsheetml/2006/main" count="335" uniqueCount="169">
  <si>
    <t>до рішення виконавчого комітету міської ради</t>
  </si>
  <si>
    <t>ТИТУЛЬНИЙ СПИСОК</t>
  </si>
  <si>
    <t>Код КЕКВ</t>
  </si>
  <si>
    <t>Об`єкти будівництва</t>
  </si>
  <si>
    <t>Термін будівництва</t>
  </si>
  <si>
    <t>Потужність</t>
  </si>
  <si>
    <t>Загальна кошторисна вартість об`єкта</t>
  </si>
  <si>
    <t>Вартість відповідно до проведеного тендеру</t>
  </si>
  <si>
    <t>У т.ч. по кварталах</t>
  </si>
  <si>
    <t>Підрядник</t>
  </si>
  <si>
    <t>І</t>
  </si>
  <si>
    <t>ІІ</t>
  </si>
  <si>
    <t>ІІІ</t>
  </si>
  <si>
    <t>ІV</t>
  </si>
  <si>
    <t>1. Житлове будівництво</t>
  </si>
  <si>
    <t>1.1</t>
  </si>
  <si>
    <t>об`єкт</t>
  </si>
  <si>
    <t>у т.ч. утримання технагляду</t>
  </si>
  <si>
    <t>2.1</t>
  </si>
  <si>
    <t>2.2</t>
  </si>
  <si>
    <t>2.3</t>
  </si>
  <si>
    <t xml:space="preserve">Будівництво каналізаційних, водопровідних мереж, дренажу, влаштування водовідведення житлових масивів міста </t>
  </si>
  <si>
    <t>3.2</t>
  </si>
  <si>
    <t>РАЗОМ:</t>
  </si>
  <si>
    <t>(тис.грн.)</t>
  </si>
  <si>
    <t>Отчет о совместимости для Титул 11-2.xls</t>
  </si>
  <si>
    <t>Дата отчета: 14.11.2011 11:15</t>
  </si>
  <si>
    <t>Некоторые свойства данной книги не поддерживаются более ранними версиями Excel. Сохранение книги в формате более ранней версии приведет к потере или ограничению функциональности этих свойств.</t>
  </si>
  <si>
    <t>Несущественная потеря точности</t>
  </si>
  <si>
    <t>Число экземпляров</t>
  </si>
  <si>
    <t>Некоторые ячейки или стили в этой книге содержат форматирование, не поддерживаемое выбранным форматом файла. Эти форматы будут преобразованы в наиболее близкий из имеющихся форматов.</t>
  </si>
  <si>
    <t>Отчет о совместимости для Титул 2012-1.xls</t>
  </si>
  <si>
    <t>Дата отчета: 15.01.2012 17:57</t>
  </si>
  <si>
    <t>тендер</t>
  </si>
  <si>
    <t>№ з/п</t>
  </si>
  <si>
    <t>2.4</t>
  </si>
  <si>
    <t>Програма міської ради, згідно з якою реалізується об'єкт</t>
  </si>
  <si>
    <t>6.1</t>
  </si>
  <si>
    <t>2. Освіта</t>
  </si>
  <si>
    <t xml:space="preserve">3. Комунальне господарство </t>
  </si>
  <si>
    <t>3.1</t>
  </si>
  <si>
    <t>3.3</t>
  </si>
  <si>
    <t>3.4</t>
  </si>
  <si>
    <t xml:space="preserve">об'єкти </t>
  </si>
  <si>
    <t>160 місць</t>
  </si>
  <si>
    <t xml:space="preserve">за рахунок  спеціального фонду міського бюджету-бюджету розвитку. </t>
  </si>
  <si>
    <t>2015-2017р.р.</t>
  </si>
  <si>
    <t>2015-                        2017р.р.</t>
  </si>
  <si>
    <t>400 місць</t>
  </si>
  <si>
    <t>Будівництво будівлі комунальної бюджетної установи "Клуб мікрорайону "Рогізна"</t>
  </si>
  <si>
    <t>2016-            2018 р.р.</t>
  </si>
  <si>
    <t>2016-        2019 р.р.</t>
  </si>
  <si>
    <t>Програма каналізування міста</t>
  </si>
  <si>
    <t>2015-          2020 р.р.</t>
  </si>
  <si>
    <t>2015-           2020 р.р.</t>
  </si>
  <si>
    <t>2015-2018р.р.</t>
  </si>
  <si>
    <t>ТОВ "Будторг-інвест"</t>
  </si>
  <si>
    <t>ПП "Буд- монтаж-2001"</t>
  </si>
  <si>
    <t>ТОВ "Експріелт-сервіс"</t>
  </si>
  <si>
    <t>Реконструкція будівлі на вул. Вірменській,17-А під дошкільний навчальний заклад</t>
  </si>
  <si>
    <t>об`єкти</t>
  </si>
  <si>
    <t>2015-2020</t>
  </si>
  <si>
    <t>7.6</t>
  </si>
  <si>
    <t>7.4</t>
  </si>
  <si>
    <t>Чернівецький міський голова</t>
  </si>
  <si>
    <t>О.Каспрук</t>
  </si>
  <si>
    <t xml:space="preserve">Додаток 1   </t>
  </si>
  <si>
    <t>Будівництво проспекту Незалежності на ділянці від вул.Строжинецької до вул.Героїв Майдану</t>
  </si>
  <si>
    <t xml:space="preserve">                                                                                      будівництва об`єктів житла і соціальної сфери</t>
  </si>
  <si>
    <t>Будівництво багатоквартирного житлового будинку  на проїзді Смотрицькому у м.Чернівцях</t>
  </si>
  <si>
    <t>2016-2019р.р.</t>
  </si>
  <si>
    <t>Придбання обладнання і предметів довгострокового користування (придбання пам'ятників загиблим воїнам АТО для встановлення їх на Алеї Слави центрального кладовища на вул.Героїв Майдану,159-А)</t>
  </si>
  <si>
    <t>Капітальний ремонт лікувального  корпусу КМУ "Міська лікарня №1" на вул.Героїв  Майдану, 226</t>
  </si>
  <si>
    <t>Будівництво стадіону із штучним покриттям на вул.Головній,265</t>
  </si>
  <si>
    <t xml:space="preserve">Реконструкція кінотеатру                  ім. І. Миколайчука  під кіномистецький центр                       на  вул.Головній,140            </t>
  </si>
  <si>
    <t>Житловий мікрорайон по вул.Д.Лукіяновича (зовнішні інженерні мережі) - будівництво</t>
  </si>
  <si>
    <t>Житловий мікрорайон по вул.Коломийській (зовнішні інженерні мережі) - будівництво</t>
  </si>
  <si>
    <t>Реконструкція будівлі на вул.Авангардній, 17 під дошкільний навчальний заклад</t>
  </si>
  <si>
    <t>Будівництво дитячої дошкільної установи на 160 місць в мікрорайоні Ленківці на 4 провул.Вільшини, 13</t>
  </si>
  <si>
    <t>3.5</t>
  </si>
  <si>
    <t>3.6</t>
  </si>
  <si>
    <t>6.3</t>
  </si>
  <si>
    <t>(проектні роботи)</t>
  </si>
  <si>
    <t>ТОВ "ДельтаБуд"</t>
  </si>
  <si>
    <t>ПП "Грейп-2002"</t>
  </si>
  <si>
    <t>ПВКФ "Зірка"</t>
  </si>
  <si>
    <t>ПП "Алекс Промбуд"</t>
  </si>
  <si>
    <t>Конкурс</t>
  </si>
  <si>
    <t>по департаменту містобудівного комплексу та земельних відносин міської ради  на  2017рік</t>
  </si>
  <si>
    <t>Освоєно капвкладень на 01.01.17р.</t>
  </si>
  <si>
    <t>Обсяги капвкладень на 2017р.</t>
  </si>
  <si>
    <t>78 місць</t>
  </si>
  <si>
    <t>48 місць</t>
  </si>
  <si>
    <t>2.5</t>
  </si>
  <si>
    <t>ПП "Євро-фасадбуд"</t>
  </si>
  <si>
    <t>6.2</t>
  </si>
  <si>
    <t>4811010</t>
  </si>
  <si>
    <t>4811020</t>
  </si>
  <si>
    <t>4812010</t>
  </si>
  <si>
    <t>4812120</t>
  </si>
  <si>
    <t>2016-2017р</t>
  </si>
  <si>
    <t>4816310</t>
  </si>
  <si>
    <t>Реконструкція РКНС-8 та напірних трубопроводів від РКНС-8 до каналізаційного дюкера через річку Прут</t>
  </si>
  <si>
    <t>2016-2017р.р.</t>
  </si>
  <si>
    <t>КП "РБК Основа"</t>
  </si>
  <si>
    <t>5.1</t>
  </si>
  <si>
    <t>Будівництво житлового кварталу по проспекту Незалежності (інженерні забезпечення) (електропостачання ІV черга)</t>
  </si>
  <si>
    <t>Будівництво житлового кварталу по проспекту Незалежності (інженерні забезпечення) (газопостачання ІІІ черга)</t>
  </si>
  <si>
    <t>2016-2018р.р.</t>
  </si>
  <si>
    <t>2016-          2017р.р.</t>
  </si>
  <si>
    <t>ПП "Тепло-газбуд"</t>
  </si>
  <si>
    <t>ТОВ ІБК "Дніпробуд"</t>
  </si>
  <si>
    <t>Будівництво спортивного майданчика на вул.Гуцульській (навпроти житлового будинку №34)</t>
  </si>
  <si>
    <t>Будівництво вело-роликової доріжки та дитячого літнього театру між житловими будинками на бульварі Героїв Крут,4-6</t>
  </si>
  <si>
    <t>Придбання обладнання і предметів довгострокового користування (обладнання дитячих спортивних майданчиків з встановленням)</t>
  </si>
  <si>
    <t>2017р.</t>
  </si>
  <si>
    <t>Придбання обладнання і предметів довгострокового користування (Пам"ятник жертвам голодомору та геноциду українського народу 1932-1933 та 1946-1947 р.р. з встановленням  на розі вул. Руської та Шевченка Тараса)</t>
  </si>
  <si>
    <t>конкурс</t>
  </si>
  <si>
    <t>7.1</t>
  </si>
  <si>
    <t>7.2</t>
  </si>
  <si>
    <t>7.3</t>
  </si>
  <si>
    <t>7.5</t>
  </si>
  <si>
    <t>Програма  забезпечення  житлом  учасників  антитерористичної  операції</t>
  </si>
  <si>
    <t>Комплексна Програма підтримки учасників антитерористичної операції</t>
  </si>
  <si>
    <t>Комплексна Програма підтримки учасників антитерористичної операції, учасників бойових дій, членів їх сімей та сімей загиблих</t>
  </si>
  <si>
    <t xml:space="preserve">Програма розвитку  освіти міста Чернівців </t>
  </si>
  <si>
    <t>Програма розвитку фізкультури і спорту м.Чернівців</t>
  </si>
  <si>
    <t>Бюджет ініціатив чернівчан (бюджет участі)</t>
  </si>
  <si>
    <t xml:space="preserve">Будівництво багатоквартирного житлового будинку  на провул. Смотрицькому,5 </t>
  </si>
  <si>
    <t>Капітальний ремонт закладів дошкільної освіти (співфінансування на реалізацію інвестиційного проекту "Енергоефективність в будівлях бюджетної сфери в м.Чернівцях")</t>
  </si>
  <si>
    <t>4816421</t>
  </si>
  <si>
    <t>Капітальний ремонт загальноосвітніх  навчальних закладів (співфінансування на реалізацію інвестиційного проекту "Енергоефективність в будівлях бюджетної сфери в м.Чернівцях")</t>
  </si>
  <si>
    <t xml:space="preserve"> </t>
  </si>
  <si>
    <t>1071,5об`єкт22</t>
  </si>
  <si>
    <t>Проект "Енергоефективність в будівлях бюджетної сфери в м.Чернівцях"</t>
  </si>
  <si>
    <t>Капітальні видатки на реалізацію заходів цільових програм (резерв)</t>
  </si>
  <si>
    <t>Будівництво каналізаційного колектора від РКНС №8 до вул.Таджицької (вул.Ізмайлівська, Білоруська, Гречаного, Паркова, Таджицька)</t>
  </si>
  <si>
    <t>ТзОВ "КМ-БУД"</t>
  </si>
  <si>
    <t>Реконструкція спортивного майданчику ЗОШ №25 на вул. І.Мазепи,8-А (облаштування  баскетбольного поля та гімнастичної зони,спортивного майданчика)</t>
  </si>
  <si>
    <t>Житловий мікрорайон по вул.Д.Лукіяновича  - будівництво  (захист від підтоплення та відведення поверхневого стоку на території під забудову)</t>
  </si>
  <si>
    <t>Капітальний ремонт лікувального корпусу КМУ "Міська лікарня №1" на вул.Героїв Майдану,226 (співфінансування на реалізацію інвестиційного проекту "Енергоефективність в будівлях бюджетної сфери в м.Чернівцях")</t>
  </si>
  <si>
    <t>Капітальний ремонт КМУ "Міська поліклініка №1" на вул. Шептицького, 20 (співфінансування на реалізацію інвестиційного проекту "Енергоефективність в будівлях бюджетної сфери в м.Чернівцях")</t>
  </si>
  <si>
    <t>11.04.2017 №</t>
  </si>
  <si>
    <t>2.6</t>
  </si>
  <si>
    <t>Реконструкція басейнів ЗОШ №27 на вул.С.Воробкевича,19</t>
  </si>
  <si>
    <t>Програма розвитку  плавання в місті Чернівці</t>
  </si>
  <si>
    <t>2015-2020р.р.</t>
  </si>
  <si>
    <t>об'єкт</t>
  </si>
  <si>
    <t>3.7</t>
  </si>
  <si>
    <t>3.8</t>
  </si>
  <si>
    <t>Будівництво житлового кварталу по проспекту Незалежності (інженерні забезпечення). Електропостачання ІV черга</t>
  </si>
  <si>
    <t>Будівництво житлового кварталу по проспекту Незалежності (інженерні забезпечення). Газопостачання ІІІ черга</t>
  </si>
  <si>
    <t>4. Культура</t>
  </si>
  <si>
    <t>5. Фізична культура та спорт</t>
  </si>
  <si>
    <t>6. Охорона здоров'я</t>
  </si>
  <si>
    <t xml:space="preserve">7.Інші об"єкти будівництва </t>
  </si>
  <si>
    <t>7.7</t>
  </si>
  <si>
    <t>7.8</t>
  </si>
  <si>
    <t>7.9</t>
  </si>
  <si>
    <t>7.10</t>
  </si>
  <si>
    <t>Будівництво спортивного майданчика  загальноосвітньої школи І-ІІІ ступенів №2  ім. Ю.Федьковича на вул. Головній,87</t>
  </si>
  <si>
    <t>8.Капітальні видатки на реалізацію заходів цільових програм (резерв)</t>
  </si>
  <si>
    <t>8.1</t>
  </si>
  <si>
    <t>Реставрація скульптур (архітектурного декору) на будівлі на вул. О.Кобилянської,26</t>
  </si>
  <si>
    <t>ТДВ "Чернівецька пересувна механізована колона №76"</t>
  </si>
  <si>
    <t>4.1</t>
  </si>
  <si>
    <t>4.2</t>
  </si>
  <si>
    <t>Капітальний ремонт даху та приміщень будівлі на                 вул.Руській,226-Г на трасі "Суперкрос"</t>
  </si>
  <si>
    <t>Програма з будівництва об`єктів житла та соціальної сфери в місті Чернівцях "Сучасне місто"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</si>
</sst>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1" formatCode="_-* #,##0.00\ _г_р_н_._-;\-* #,##0.00\ _г_р_н_._-;_-* &quot;-&quot;??\ _г_р_н_._-;_-@_-"/>
    <numFmt numFmtId="181" formatCode="#,##0&quot;р.&quot;;[Red]\-#,##0&quot;р.&quot;"/>
    <numFmt numFmtId="188" formatCode="0.0"/>
    <numFmt numFmtId="189" formatCode="0.000"/>
    <numFmt numFmtId="190" formatCode="0.00000"/>
    <numFmt numFmtId="191" formatCode="0.0000"/>
    <numFmt numFmtId="199" formatCode="#,##0.000_р_."/>
    <numFmt numFmtId="200" formatCode="#,##0.000"/>
  </numFmts>
  <fonts count="26" x14ac:knownFonts="1">
    <font>
      <sz val="10"/>
      <name val="Arial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name val="Arial"/>
      <family val="2"/>
      <charset val="204"/>
    </font>
    <font>
      <b/>
      <u/>
      <sz val="12"/>
      <name val="Arial"/>
      <family val="2"/>
      <charset val="204"/>
    </font>
    <font>
      <sz val="9"/>
      <name val="Times New Roman"/>
      <family val="1"/>
      <charset val="204"/>
    </font>
    <font>
      <sz val="8"/>
      <name val="Arial Cyr"/>
      <charset val="204"/>
    </font>
    <font>
      <sz val="6"/>
      <name val="Arial Cyr"/>
      <charset val="204"/>
    </font>
    <font>
      <sz val="9"/>
      <color indexed="63"/>
      <name val="Arial"/>
      <family val="2"/>
      <charset val="204"/>
    </font>
    <font>
      <sz val="10"/>
      <color indexed="63"/>
      <name val="Arial"/>
      <family val="2"/>
      <charset val="204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2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1" fillId="0" borderId="0"/>
    <xf numFmtId="171" fontId="1" fillId="0" borderId="0" applyFont="0" applyFill="0" applyBorder="0" applyAlignment="0" applyProtection="0"/>
  </cellStyleXfs>
  <cellXfs count="365">
    <xf numFmtId="0" fontId="0" fillId="0" borderId="0" xfId="0"/>
    <xf numFmtId="0" fontId="0" fillId="0" borderId="0" xfId="0" applyAlignment="1">
      <alignment horizontal="left"/>
    </xf>
    <xf numFmtId="189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49" fontId="0" fillId="0" borderId="0" xfId="0" applyNumberFormat="1" applyAlignment="1">
      <alignment horizontal="right"/>
    </xf>
    <xf numFmtId="2" fontId="0" fillId="0" borderId="0" xfId="0" applyNumberFormat="1"/>
    <xf numFmtId="2" fontId="0" fillId="0" borderId="0" xfId="0" applyNumberFormat="1" applyAlignment="1">
      <alignment horizontal="right"/>
    </xf>
    <xf numFmtId="49" fontId="0" fillId="0" borderId="0" xfId="0" applyNumberFormat="1"/>
    <xf numFmtId="0" fontId="4" fillId="0" borderId="0" xfId="0" applyFont="1" applyAlignment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0" xfId="0" applyNumberFormat="1" applyFont="1" applyAlignment="1">
      <alignment vertical="top" wrapText="1"/>
    </xf>
    <xf numFmtId="0" fontId="3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" xfId="0" applyNumberForma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3" fillId="0" borderId="0" xfId="0" applyNumberFormat="1" applyFont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89" fontId="3" fillId="0" borderId="0" xfId="0" applyNumberFormat="1" applyFont="1" applyAlignment="1">
      <alignment vertical="top" wrapText="1"/>
    </xf>
    <xf numFmtId="189" fontId="0" fillId="0" borderId="0" xfId="0" applyNumberFormat="1" applyAlignment="1">
      <alignment vertical="top" wrapText="1"/>
    </xf>
    <xf numFmtId="189" fontId="0" fillId="0" borderId="1" xfId="0" applyNumberFormat="1" applyBorder="1" applyAlignment="1">
      <alignment vertical="top" wrapText="1"/>
    </xf>
    <xf numFmtId="189" fontId="3" fillId="0" borderId="0" xfId="0" applyNumberFormat="1" applyFont="1" applyAlignment="1">
      <alignment horizontal="center" vertical="top" wrapText="1"/>
    </xf>
    <xf numFmtId="0" fontId="12" fillId="0" borderId="0" xfId="0" applyFont="1"/>
    <xf numFmtId="0" fontId="7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/>
    <xf numFmtId="189" fontId="7" fillId="0" borderId="0" xfId="0" applyNumberFormat="1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89" fontId="7" fillId="0" borderId="0" xfId="0" applyNumberFormat="1" applyFont="1" applyAlignment="1">
      <alignment horizontal="left"/>
    </xf>
    <xf numFmtId="2" fontId="7" fillId="0" borderId="0" xfId="0" applyNumberFormat="1" applyFont="1"/>
    <xf numFmtId="0" fontId="7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49" fontId="3" fillId="0" borderId="0" xfId="0" applyNumberFormat="1" applyFont="1" applyFill="1" applyAlignment="1">
      <alignment horizontal="center"/>
    </xf>
    <xf numFmtId="49" fontId="4" fillId="0" borderId="0" xfId="0" applyNumberFormat="1" applyFont="1" applyAlignment="1">
      <alignment horizontal="center"/>
    </xf>
    <xf numFmtId="49" fontId="13" fillId="0" borderId="0" xfId="0" applyNumberFormat="1" applyFont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9" fillId="0" borderId="0" xfId="0" applyFont="1" applyAlignment="1"/>
    <xf numFmtId="49" fontId="9" fillId="0" borderId="0" xfId="0" applyNumberFormat="1" applyFont="1" applyAlignment="1">
      <alignment horizontal="center"/>
    </xf>
    <xf numFmtId="0" fontId="8" fillId="0" borderId="0" xfId="0" applyFont="1"/>
    <xf numFmtId="189" fontId="8" fillId="0" borderId="0" xfId="0" applyNumberFormat="1" applyFont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49" fontId="10" fillId="0" borderId="0" xfId="0" applyNumberFormat="1" applyFont="1" applyFill="1" applyAlignment="1">
      <alignment horizontal="center"/>
    </xf>
    <xf numFmtId="191" fontId="4" fillId="0" borderId="0" xfId="0" applyNumberFormat="1" applyFont="1" applyAlignment="1">
      <alignment horizontal="center"/>
    </xf>
    <xf numFmtId="199" fontId="20" fillId="0" borderId="0" xfId="0" applyNumberFormat="1" applyFont="1"/>
    <xf numFmtId="0" fontId="1" fillId="2" borderId="0" xfId="0" applyFont="1" applyFill="1" applyAlignment="1">
      <alignment horizontal="center"/>
    </xf>
    <xf numFmtId="0" fontId="1" fillId="2" borderId="0" xfId="0" applyFont="1" applyFill="1"/>
    <xf numFmtId="49" fontId="3" fillId="2" borderId="0" xfId="0" applyNumberFormat="1" applyFont="1" applyFill="1" applyAlignment="1">
      <alignment horizontal="center"/>
    </xf>
    <xf numFmtId="0" fontId="7" fillId="2" borderId="0" xfId="0" applyFont="1" applyFill="1"/>
    <xf numFmtId="189" fontId="7" fillId="2" borderId="0" xfId="0" applyNumberFormat="1" applyFont="1" applyFill="1"/>
    <xf numFmtId="0" fontId="7" fillId="2" borderId="0" xfId="0" applyFont="1" applyFill="1" applyAlignment="1">
      <alignment horizontal="center"/>
    </xf>
    <xf numFmtId="49" fontId="10" fillId="2" borderId="0" xfId="0" applyNumberFormat="1" applyFont="1" applyFill="1" applyAlignment="1">
      <alignment horizontal="center"/>
    </xf>
    <xf numFmtId="0" fontId="1" fillId="2" borderId="4" xfId="0" applyFont="1" applyFill="1" applyBorder="1" applyAlignment="1">
      <alignment horizontal="left" wrapText="1"/>
    </xf>
    <xf numFmtId="49" fontId="3" fillId="2" borderId="5" xfId="0" applyNumberFormat="1" applyFont="1" applyFill="1" applyBorder="1" applyAlignment="1">
      <alignment horizontal="center" wrapText="1"/>
    </xf>
    <xf numFmtId="189" fontId="3" fillId="2" borderId="4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wrapText="1"/>
    </xf>
    <xf numFmtId="49" fontId="3" fillId="2" borderId="6" xfId="0" applyNumberFormat="1" applyFont="1" applyFill="1" applyBorder="1" applyAlignment="1">
      <alignment horizontal="center" wrapText="1"/>
    </xf>
    <xf numFmtId="189" fontId="3" fillId="2" borderId="7" xfId="0" applyNumberFormat="1" applyFont="1" applyFill="1" applyBorder="1" applyAlignment="1">
      <alignment horizontal="center"/>
    </xf>
    <xf numFmtId="0" fontId="1" fillId="2" borderId="8" xfId="0" applyFont="1" applyFill="1" applyBorder="1" applyAlignment="1">
      <alignment horizontal="left" wrapText="1"/>
    </xf>
    <xf numFmtId="49" fontId="3" fillId="2" borderId="8" xfId="0" applyNumberFormat="1" applyFont="1" applyFill="1" applyBorder="1" applyAlignment="1">
      <alignment horizontal="center" wrapText="1"/>
    </xf>
    <xf numFmtId="189" fontId="3" fillId="2" borderId="9" xfId="0" applyNumberFormat="1" applyFont="1" applyFill="1" applyBorder="1" applyAlignment="1">
      <alignment horizontal="center" vertical="center"/>
    </xf>
    <xf numFmtId="189" fontId="1" fillId="2" borderId="8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wrapText="1"/>
    </xf>
    <xf numFmtId="189" fontId="3" fillId="2" borderId="10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left" wrapText="1"/>
    </xf>
    <xf numFmtId="0" fontId="1" fillId="2" borderId="11" xfId="0" applyFont="1" applyFill="1" applyBorder="1" applyAlignment="1">
      <alignment horizontal="left" wrapText="1"/>
    </xf>
    <xf numFmtId="0" fontId="1" fillId="2" borderId="12" xfId="0" applyFont="1" applyFill="1" applyBorder="1" applyAlignment="1">
      <alignment horizontal="center" vertical="center"/>
    </xf>
    <xf numFmtId="189" fontId="3" fillId="2" borderId="5" xfId="0" applyNumberFormat="1" applyFont="1" applyFill="1" applyBorder="1" applyAlignment="1">
      <alignment horizontal="center" vertical="center"/>
    </xf>
    <xf numFmtId="49" fontId="3" fillId="2" borderId="10" xfId="0" applyNumberFormat="1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left" wrapText="1"/>
    </xf>
    <xf numFmtId="0" fontId="11" fillId="2" borderId="4" xfId="0" applyFont="1" applyFill="1" applyBorder="1" applyAlignment="1">
      <alignment horizontal="left" wrapText="1"/>
    </xf>
    <xf numFmtId="189" fontId="1" fillId="2" borderId="13" xfId="0" applyNumberFormat="1" applyFont="1" applyFill="1" applyBorder="1" applyAlignment="1">
      <alignment horizontal="center" vertical="center"/>
    </xf>
    <xf numFmtId="189" fontId="1" fillId="2" borderId="14" xfId="0" applyNumberFormat="1" applyFont="1" applyFill="1" applyBorder="1" applyAlignment="1">
      <alignment horizontal="center" vertical="center"/>
    </xf>
    <xf numFmtId="2" fontId="1" fillId="2" borderId="4" xfId="0" applyNumberFormat="1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left" wrapText="1"/>
    </xf>
    <xf numFmtId="49" fontId="15" fillId="2" borderId="15" xfId="0" applyNumberFormat="1" applyFont="1" applyFill="1" applyBorder="1" applyAlignment="1">
      <alignment horizontal="left" wrapText="1"/>
    </xf>
    <xf numFmtId="49" fontId="3" fillId="2" borderId="10" xfId="0" applyNumberFormat="1" applyFont="1" applyFill="1" applyBorder="1" applyAlignment="1">
      <alignment horizontal="left" wrapText="1"/>
    </xf>
    <xf numFmtId="49" fontId="15" fillId="2" borderId="12" xfId="0" applyNumberFormat="1" applyFont="1" applyFill="1" applyBorder="1" applyAlignment="1">
      <alignment horizontal="left" wrapText="1"/>
    </xf>
    <xf numFmtId="49" fontId="3" fillId="2" borderId="16" xfId="0" applyNumberFormat="1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wrapText="1"/>
    </xf>
    <xf numFmtId="189" fontId="1" fillId="2" borderId="11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wrapText="1"/>
    </xf>
    <xf numFmtId="189" fontId="1" fillId="2" borderId="5" xfId="0" applyNumberFormat="1" applyFont="1" applyFill="1" applyBorder="1" applyAlignment="1">
      <alignment horizontal="center" vertical="center"/>
    </xf>
    <xf numFmtId="191" fontId="1" fillId="2" borderId="11" xfId="0" applyNumberFormat="1" applyFont="1" applyFill="1" applyBorder="1" applyAlignment="1">
      <alignment horizontal="center" vertical="center"/>
    </xf>
    <xf numFmtId="188" fontId="1" fillId="2" borderId="11" xfId="0" applyNumberFormat="1" applyFont="1" applyFill="1" applyBorder="1" applyAlignment="1">
      <alignment horizontal="center" vertical="center"/>
    </xf>
    <xf numFmtId="191" fontId="1" fillId="2" borderId="9" xfId="0" applyNumberFormat="1" applyFont="1" applyFill="1" applyBorder="1" applyAlignment="1">
      <alignment horizontal="center" vertical="center"/>
    </xf>
    <xf numFmtId="189" fontId="1" fillId="2" borderId="0" xfId="0" applyNumberFormat="1" applyFont="1" applyFill="1" applyBorder="1" applyAlignment="1">
      <alignment horizontal="center" vertical="center"/>
    </xf>
    <xf numFmtId="189" fontId="3" fillId="2" borderId="9" xfId="0" applyNumberFormat="1" applyFont="1" applyFill="1" applyBorder="1" applyAlignment="1">
      <alignment horizontal="center"/>
    </xf>
    <xf numFmtId="0" fontId="1" fillId="2" borderId="13" xfId="0" applyFont="1" applyFill="1" applyBorder="1" applyAlignment="1">
      <alignment horizontal="left" wrapText="1"/>
    </xf>
    <xf numFmtId="49" fontId="6" fillId="2" borderId="5" xfId="0" applyNumberFormat="1" applyFont="1" applyFill="1" applyBorder="1" applyAlignment="1">
      <alignment horizontal="center"/>
    </xf>
    <xf numFmtId="49" fontId="6" fillId="2" borderId="11" xfId="0" applyNumberFormat="1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 wrapText="1"/>
    </xf>
    <xf numFmtId="0" fontId="7" fillId="2" borderId="4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189" fontId="10" fillId="2" borderId="4" xfId="0" applyNumberFormat="1" applyFont="1" applyFill="1" applyBorder="1" applyAlignment="1"/>
    <xf numFmtId="199" fontId="3" fillId="2" borderId="4" xfId="0" applyNumberFormat="1" applyFont="1" applyFill="1" applyBorder="1" applyAlignment="1">
      <alignment horizontal="center"/>
    </xf>
    <xf numFmtId="189" fontId="10" fillId="2" borderId="4" xfId="0" applyNumberFormat="1" applyFont="1" applyFill="1" applyBorder="1" applyAlignment="1">
      <alignment horizontal="center"/>
    </xf>
    <xf numFmtId="191" fontId="10" fillId="2" borderId="4" xfId="0" applyNumberFormat="1" applyFont="1" applyFill="1" applyBorder="1" applyAlignment="1">
      <alignment horizontal="center" wrapText="1"/>
    </xf>
    <xf numFmtId="0" fontId="3" fillId="2" borderId="17" xfId="0" applyFont="1" applyFill="1" applyBorder="1" applyAlignment="1">
      <alignment horizontal="center" wrapText="1"/>
    </xf>
    <xf numFmtId="49" fontId="3" fillId="2" borderId="7" xfId="0" applyNumberFormat="1" applyFont="1" applyFill="1" applyBorder="1" applyAlignment="1">
      <alignment horizontal="center" wrapText="1"/>
    </xf>
    <xf numFmtId="0" fontId="7" fillId="2" borderId="7" xfId="0" applyFont="1" applyFill="1" applyBorder="1" applyAlignment="1">
      <alignment horizontal="center" wrapText="1"/>
    </xf>
    <xf numFmtId="0" fontId="7" fillId="2" borderId="7" xfId="0" applyFont="1" applyFill="1" applyBorder="1" applyAlignment="1">
      <alignment horizontal="center"/>
    </xf>
    <xf numFmtId="0" fontId="7" fillId="2" borderId="17" xfId="0" applyFont="1" applyFill="1" applyBorder="1" applyAlignment="1">
      <alignment horizontal="center"/>
    </xf>
    <xf numFmtId="191" fontId="10" fillId="2" borderId="17" xfId="0" applyNumberFormat="1" applyFont="1" applyFill="1" applyBorder="1" applyAlignment="1">
      <alignment horizontal="center"/>
    </xf>
    <xf numFmtId="189" fontId="10" fillId="2" borderId="7" xfId="0" applyNumberFormat="1" applyFont="1" applyFill="1" applyBorder="1" applyAlignment="1">
      <alignment horizontal="center"/>
    </xf>
    <xf numFmtId="189" fontId="10" fillId="2" borderId="17" xfId="0" applyNumberFormat="1" applyFont="1" applyFill="1" applyBorder="1" applyAlignment="1">
      <alignment horizontal="center"/>
    </xf>
    <xf numFmtId="191" fontId="10" fillId="2" borderId="7" xfId="0" applyNumberFormat="1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189" fontId="1" fillId="2" borderId="4" xfId="0" applyNumberFormat="1" applyFont="1" applyFill="1" applyBorder="1" applyAlignment="1">
      <alignment horizontal="center" vertical="center" wrapText="1"/>
    </xf>
    <xf numFmtId="189" fontId="1" fillId="2" borderId="10" xfId="0" applyNumberFormat="1" applyFont="1" applyFill="1" applyBorder="1" applyAlignment="1">
      <alignment horizontal="center" vertical="center" wrapText="1"/>
    </xf>
    <xf numFmtId="188" fontId="1" fillId="2" borderId="4" xfId="0" applyNumberFormat="1" applyFont="1" applyFill="1" applyBorder="1" applyAlignment="1">
      <alignment horizontal="center" vertical="center"/>
    </xf>
    <xf numFmtId="188" fontId="1" fillId="2" borderId="10" xfId="0" applyNumberFormat="1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/>
    </xf>
    <xf numFmtId="189" fontId="1" fillId="2" borderId="4" xfId="0" applyNumberFormat="1" applyFont="1" applyFill="1" applyBorder="1" applyAlignment="1">
      <alignment horizontal="center" vertical="center"/>
    </xf>
    <xf numFmtId="189" fontId="1" fillId="2" borderId="9" xfId="0" applyNumberFormat="1" applyFont="1" applyFill="1" applyBorder="1" applyAlignment="1">
      <alignment horizontal="center" vertical="center"/>
    </xf>
    <xf numFmtId="49" fontId="6" fillId="2" borderId="10" xfId="0" applyNumberFormat="1" applyFont="1" applyFill="1" applyBorder="1" applyAlignment="1">
      <alignment horizontal="center"/>
    </xf>
    <xf numFmtId="189" fontId="1" fillId="2" borderId="10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left" vertical="center" wrapText="1"/>
    </xf>
    <xf numFmtId="191" fontId="1" fillId="2" borderId="4" xfId="0" applyNumberFormat="1" applyFont="1" applyFill="1" applyBorder="1" applyAlignment="1">
      <alignment horizontal="center" vertical="center"/>
    </xf>
    <xf numFmtId="191" fontId="1" fillId="2" borderId="10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/>
    </xf>
    <xf numFmtId="191" fontId="1" fillId="2" borderId="4" xfId="0" applyNumberFormat="1" applyFont="1" applyFill="1" applyBorder="1" applyAlignment="1">
      <alignment horizontal="center" vertical="center" wrapText="1"/>
    </xf>
    <xf numFmtId="190" fontId="1" fillId="2" borderId="4" xfId="0" applyNumberFormat="1" applyFont="1" applyFill="1" applyBorder="1" applyAlignment="1">
      <alignment horizontal="center" vertical="center"/>
    </xf>
    <xf numFmtId="0" fontId="21" fillId="2" borderId="15" xfId="0" applyFont="1" applyFill="1" applyBorder="1" applyAlignment="1">
      <alignment horizontal="center"/>
    </xf>
    <xf numFmtId="200" fontId="21" fillId="2" borderId="16" xfId="0" applyNumberFormat="1" applyFont="1" applyFill="1" applyBorder="1" applyAlignment="1">
      <alignment horizontal="center"/>
    </xf>
    <xf numFmtId="200" fontId="21" fillId="2" borderId="4" xfId="0" applyNumberFormat="1" applyFont="1" applyFill="1" applyBorder="1" applyAlignment="1">
      <alignment horizontal="center"/>
    </xf>
    <xf numFmtId="0" fontId="21" fillId="2" borderId="1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wrapText="1"/>
    </xf>
    <xf numFmtId="49" fontId="3" fillId="2" borderId="10" xfId="0" applyNumberFormat="1" applyFont="1" applyFill="1" applyBorder="1" applyAlignment="1">
      <alignment horizontal="center" vertical="center" wrapText="1"/>
    </xf>
    <xf numFmtId="181" fontId="1" fillId="2" borderId="10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center" vertical="center" wrapText="1"/>
    </xf>
    <xf numFmtId="188" fontId="1" fillId="2" borderId="9" xfId="0" applyNumberFormat="1" applyFont="1" applyFill="1" applyBorder="1" applyAlignment="1">
      <alignment horizontal="center" vertical="center"/>
    </xf>
    <xf numFmtId="181" fontId="1" fillId="2" borderId="9" xfId="0" applyNumberFormat="1" applyFont="1" applyFill="1" applyBorder="1" applyAlignment="1">
      <alignment horizontal="center" vertical="center" wrapText="1"/>
    </xf>
    <xf numFmtId="200" fontId="21" fillId="2" borderId="10" xfId="0" applyNumberFormat="1" applyFont="1" applyFill="1" applyBorder="1" applyAlignment="1">
      <alignment horizontal="center"/>
    </xf>
    <xf numFmtId="0" fontId="1" fillId="2" borderId="9" xfId="0" applyFont="1" applyFill="1" applyBorder="1" applyAlignment="1">
      <alignment horizontal="left" wrapText="1"/>
    </xf>
    <xf numFmtId="0" fontId="1" fillId="2" borderId="10" xfId="0" applyFont="1" applyFill="1" applyBorder="1" applyAlignment="1">
      <alignment horizontal="center" wrapText="1"/>
    </xf>
    <xf numFmtId="189" fontId="21" fillId="2" borderId="10" xfId="0" applyNumberFormat="1" applyFont="1" applyFill="1" applyBorder="1" applyAlignment="1">
      <alignment horizontal="center"/>
    </xf>
    <xf numFmtId="49" fontId="15" fillId="2" borderId="4" xfId="0" applyNumberFormat="1" applyFont="1" applyFill="1" applyBorder="1" applyAlignment="1">
      <alignment horizontal="left" wrapText="1"/>
    </xf>
    <xf numFmtId="191" fontId="15" fillId="2" borderId="4" xfId="0" applyNumberFormat="1" applyFont="1" applyFill="1" applyBorder="1" applyAlignment="1">
      <alignment horizontal="left" wrapText="1"/>
    </xf>
    <xf numFmtId="191" fontId="3" fillId="2" borderId="4" xfId="0" applyNumberFormat="1" applyFont="1" applyFill="1" applyBorder="1" applyAlignment="1">
      <alignment horizontal="center" vertical="center"/>
    </xf>
    <xf numFmtId="191" fontId="3" fillId="2" borderId="10" xfId="0" applyNumberFormat="1" applyFont="1" applyFill="1" applyBorder="1" applyAlignment="1">
      <alignment horizontal="left" wrapText="1"/>
    </xf>
    <xf numFmtId="191" fontId="3" fillId="2" borderId="10" xfId="0" applyNumberFormat="1" applyFont="1" applyFill="1" applyBorder="1" applyAlignment="1">
      <alignment horizontal="center"/>
    </xf>
    <xf numFmtId="191" fontId="15" fillId="2" borderId="12" xfId="0" applyNumberFormat="1" applyFont="1" applyFill="1" applyBorder="1" applyAlignment="1">
      <alignment horizontal="left" wrapText="1"/>
    </xf>
    <xf numFmtId="49" fontId="3" fillId="2" borderId="16" xfId="0" applyNumberFormat="1" applyFont="1" applyFill="1" applyBorder="1" applyAlignment="1">
      <alignment horizontal="center" wrapText="1"/>
    </xf>
    <xf numFmtId="189" fontId="1" fillId="2" borderId="9" xfId="0" applyNumberFormat="1" applyFont="1" applyFill="1" applyBorder="1" applyAlignment="1">
      <alignment horizontal="center" vertical="center" wrapText="1"/>
    </xf>
    <xf numFmtId="49" fontId="3" fillId="2" borderId="15" xfId="0" applyNumberFormat="1" applyFont="1" applyFill="1" applyBorder="1" applyAlignment="1">
      <alignment horizontal="center" vertical="center" wrapText="1"/>
    </xf>
    <xf numFmtId="191" fontId="1" fillId="2" borderId="4" xfId="0" applyNumberFormat="1" applyFont="1" applyFill="1" applyBorder="1" applyAlignment="1">
      <alignment horizontal="left" wrapText="1"/>
    </xf>
    <xf numFmtId="200" fontId="0" fillId="0" borderId="0" xfId="0" applyNumberFormat="1"/>
    <xf numFmtId="0" fontId="1" fillId="2" borderId="4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189" fontId="3" fillId="2" borderId="4" xfId="0" applyNumberFormat="1" applyFont="1" applyFill="1" applyBorder="1" applyAlignment="1">
      <alignment horizontal="center"/>
    </xf>
    <xf numFmtId="200" fontId="21" fillId="2" borderId="12" xfId="0" applyNumberFormat="1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 wrapText="1"/>
    </xf>
    <xf numFmtId="0" fontId="1" fillId="2" borderId="18" xfId="0" applyFont="1" applyFill="1" applyBorder="1" applyAlignment="1">
      <alignment horizontal="center" wrapText="1"/>
    </xf>
    <xf numFmtId="0" fontId="1" fillId="2" borderId="18" xfId="0" applyFont="1" applyFill="1" applyBorder="1" applyAlignment="1">
      <alignment horizontal="left" wrapText="1"/>
    </xf>
    <xf numFmtId="191" fontId="1" fillId="2" borderId="8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horizontal="center"/>
    </xf>
    <xf numFmtId="189" fontId="1" fillId="2" borderId="0" xfId="0" applyNumberFormat="1" applyFont="1" applyFill="1" applyBorder="1" applyAlignment="1">
      <alignment horizontal="center" vertical="center" wrapText="1"/>
    </xf>
    <xf numFmtId="188" fontId="1" fillId="2" borderId="0" xfId="0" applyNumberFormat="1" applyFont="1" applyFill="1" applyBorder="1" applyAlignment="1">
      <alignment horizontal="center" vertical="center"/>
    </xf>
    <xf numFmtId="189" fontId="3" fillId="2" borderId="0" xfId="0" applyNumberFormat="1" applyFont="1" applyFill="1" applyBorder="1" applyAlignment="1">
      <alignment horizontal="center"/>
    </xf>
    <xf numFmtId="191" fontId="1" fillId="2" borderId="0" xfId="0" applyNumberFormat="1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 wrapText="1"/>
    </xf>
    <xf numFmtId="49" fontId="3" fillId="2" borderId="0" xfId="0" applyNumberFormat="1" applyFont="1" applyFill="1" applyBorder="1" applyAlignment="1">
      <alignment horizontal="center" vertical="center" wrapText="1"/>
    </xf>
    <xf numFmtId="181" fontId="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vertical="center"/>
    </xf>
    <xf numFmtId="189" fontId="1" fillId="2" borderId="0" xfId="0" applyNumberFormat="1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wrapText="1"/>
    </xf>
    <xf numFmtId="181" fontId="1" fillId="2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/>
    </xf>
    <xf numFmtId="189" fontId="1" fillId="2" borderId="4" xfId="0" applyNumberFormat="1" applyFont="1" applyFill="1" applyBorder="1" applyAlignment="1">
      <alignment horizontal="center" vertical="center" wrapText="1"/>
    </xf>
    <xf numFmtId="188" fontId="1" fillId="2" borderId="4" xfId="0" applyNumberFormat="1" applyFont="1" applyFill="1" applyBorder="1" applyAlignment="1">
      <alignment horizontal="center" vertical="center"/>
    </xf>
    <xf numFmtId="189" fontId="1" fillId="2" borderId="4" xfId="0" applyNumberFormat="1" applyFont="1" applyFill="1" applyBorder="1" applyAlignment="1">
      <alignment horizontal="center" vertical="center"/>
    </xf>
    <xf numFmtId="189" fontId="3" fillId="2" borderId="4" xfId="0" applyNumberFormat="1" applyFont="1" applyFill="1" applyBorder="1" applyAlignment="1">
      <alignment horizontal="center" vertical="center"/>
    </xf>
    <xf numFmtId="189" fontId="1" fillId="2" borderId="5" xfId="0" applyNumberFormat="1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left" wrapText="1"/>
    </xf>
    <xf numFmtId="181" fontId="1" fillId="2" borderId="10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left" vertical="center"/>
    </xf>
    <xf numFmtId="189" fontId="1" fillId="2" borderId="10" xfId="0" applyNumberFormat="1" applyFont="1" applyFill="1" applyBorder="1" applyAlignment="1">
      <alignment horizontal="center" vertical="center" wrapText="1"/>
    </xf>
    <xf numFmtId="188" fontId="1" fillId="2" borderId="10" xfId="0" applyNumberFormat="1" applyFont="1" applyFill="1" applyBorder="1" applyAlignment="1">
      <alignment horizontal="center" vertical="center"/>
    </xf>
    <xf numFmtId="189" fontId="1" fillId="2" borderId="10" xfId="0" applyNumberFormat="1" applyFont="1" applyFill="1" applyBorder="1" applyAlignment="1">
      <alignment horizontal="center" vertical="center"/>
    </xf>
    <xf numFmtId="189" fontId="3" fillId="2" borderId="10" xfId="0" applyNumberFormat="1" applyFont="1" applyFill="1" applyBorder="1" applyAlignment="1">
      <alignment horizontal="center"/>
    </xf>
    <xf numFmtId="191" fontId="1" fillId="2" borderId="10" xfId="0" applyNumberFormat="1" applyFont="1" applyFill="1" applyBorder="1" applyAlignment="1">
      <alignment horizontal="center" vertical="center"/>
    </xf>
    <xf numFmtId="189" fontId="1" fillId="2" borderId="11" xfId="0" applyNumberFormat="1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wrapText="1"/>
    </xf>
    <xf numFmtId="49" fontId="15" fillId="2" borderId="4" xfId="0" applyNumberFormat="1" applyFont="1" applyFill="1" applyBorder="1" applyAlignment="1">
      <alignment horizontal="left" wrapText="1"/>
    </xf>
    <xf numFmtId="191" fontId="1" fillId="2" borderId="4" xfId="0" applyNumberFormat="1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wrapText="1"/>
    </xf>
    <xf numFmtId="49" fontId="3" fillId="2" borderId="10" xfId="0" applyNumberFormat="1" applyFont="1" applyFill="1" applyBorder="1" applyAlignment="1">
      <alignment horizontal="left" wrapText="1"/>
    </xf>
    <xf numFmtId="191" fontId="1" fillId="2" borderId="4" xfId="0" applyNumberFormat="1" applyFont="1" applyFill="1" applyBorder="1" applyAlignment="1">
      <alignment horizontal="left" wrapText="1"/>
    </xf>
    <xf numFmtId="191" fontId="15" fillId="2" borderId="4" xfId="0" applyNumberFormat="1" applyFont="1" applyFill="1" applyBorder="1" applyAlignment="1">
      <alignment horizontal="left" wrapText="1"/>
    </xf>
    <xf numFmtId="191" fontId="3" fillId="2" borderId="4" xfId="0" applyNumberFormat="1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wrapText="1"/>
    </xf>
    <xf numFmtId="191" fontId="3" fillId="2" borderId="10" xfId="0" applyNumberFormat="1" applyFont="1" applyFill="1" applyBorder="1" applyAlignment="1">
      <alignment horizontal="left" wrapText="1"/>
    </xf>
    <xf numFmtId="191" fontId="15" fillId="2" borderId="12" xfId="0" applyNumberFormat="1" applyFont="1" applyFill="1" applyBorder="1" applyAlignment="1">
      <alignment horizontal="left" wrapText="1"/>
    </xf>
    <xf numFmtId="0" fontId="1" fillId="2" borderId="4" xfId="0" applyFont="1" applyFill="1" applyBorder="1" applyAlignment="1">
      <alignment horizontal="center" vertical="center"/>
    </xf>
    <xf numFmtId="2" fontId="1" fillId="2" borderId="4" xfId="0" applyNumberFormat="1" applyFont="1" applyFill="1" applyBorder="1" applyAlignment="1">
      <alignment horizontal="center" vertical="center"/>
    </xf>
    <xf numFmtId="189" fontId="1" fillId="2" borderId="13" xfId="0" applyNumberFormat="1" applyFont="1" applyFill="1" applyBorder="1" applyAlignment="1">
      <alignment horizontal="center" vertical="center"/>
    </xf>
    <xf numFmtId="49" fontId="3" fillId="2" borderId="16" xfId="0" applyNumberFormat="1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center" vertical="center"/>
    </xf>
    <xf numFmtId="189" fontId="1" fillId="2" borderId="14" xfId="0" applyNumberFormat="1" applyFont="1" applyFill="1" applyBorder="1" applyAlignment="1">
      <alignment horizontal="center" vertical="center"/>
    </xf>
    <xf numFmtId="189" fontId="11" fillId="2" borderId="10" xfId="0" applyNumberFormat="1" applyFont="1" applyFill="1" applyBorder="1" applyAlignment="1">
      <alignment horizontal="center"/>
    </xf>
    <xf numFmtId="200" fontId="11" fillId="2" borderId="10" xfId="0" applyNumberFormat="1" applyFont="1" applyFill="1" applyBorder="1" applyAlignment="1">
      <alignment horizontal="center"/>
    </xf>
    <xf numFmtId="0" fontId="1" fillId="2" borderId="12" xfId="0" applyFont="1" applyFill="1" applyBorder="1" applyAlignment="1">
      <alignment horizontal="left" wrapText="1"/>
    </xf>
    <xf numFmtId="189" fontId="25" fillId="2" borderId="9" xfId="0" applyNumberFormat="1" applyFont="1" applyFill="1" applyBorder="1" applyAlignment="1">
      <alignment horizontal="center" vertical="center"/>
    </xf>
    <xf numFmtId="191" fontId="3" fillId="2" borderId="18" xfId="0" applyNumberFormat="1" applyFont="1" applyFill="1" applyBorder="1" applyAlignment="1">
      <alignment horizontal="center" vertical="center" wrapText="1"/>
    </xf>
    <xf numFmtId="189" fontId="9" fillId="0" borderId="0" xfId="0" applyNumberFormat="1" applyFont="1" applyAlignment="1"/>
    <xf numFmtId="0" fontId="1" fillId="2" borderId="0" xfId="0" applyFont="1" applyFill="1" applyBorder="1" applyAlignment="1">
      <alignment horizontal="center" wrapText="1"/>
    </xf>
    <xf numFmtId="188" fontId="1" fillId="2" borderId="8" xfId="0" applyNumberFormat="1" applyFont="1" applyFill="1" applyBorder="1" applyAlignment="1">
      <alignment horizontal="center" vertical="center"/>
    </xf>
    <xf numFmtId="49" fontId="15" fillId="2" borderId="9" xfId="0" applyNumberFormat="1" applyFont="1" applyFill="1" applyBorder="1" applyAlignment="1">
      <alignment horizontal="left" wrapText="1"/>
    </xf>
    <xf numFmtId="49" fontId="6" fillId="2" borderId="10" xfId="0" applyNumberFormat="1" applyFont="1" applyFill="1" applyBorder="1" applyAlignment="1">
      <alignment horizontal="center"/>
    </xf>
    <xf numFmtId="0" fontId="1" fillId="2" borderId="14" xfId="0" applyFont="1" applyFill="1" applyBorder="1" applyAlignment="1">
      <alignment horizontal="left" wrapText="1"/>
    </xf>
    <xf numFmtId="49" fontId="6" fillId="2" borderId="4" xfId="0" applyNumberFormat="1" applyFont="1" applyFill="1" applyBorder="1" applyAlignment="1">
      <alignment horizontal="center"/>
    </xf>
    <xf numFmtId="189" fontId="1" fillId="2" borderId="9" xfId="0" applyNumberFormat="1" applyFont="1" applyFill="1" applyBorder="1" applyAlignment="1">
      <alignment horizontal="center" vertical="center"/>
    </xf>
    <xf numFmtId="49" fontId="4" fillId="2" borderId="22" xfId="0" applyNumberFormat="1" applyFont="1" applyFill="1" applyBorder="1" applyAlignment="1">
      <alignment horizontal="center" wrapText="1"/>
    </xf>
    <xf numFmtId="49" fontId="5" fillId="2" borderId="7" xfId="0" applyNumberFormat="1" applyFont="1" applyFill="1" applyBorder="1" applyAlignment="1">
      <alignment horizontal="center" wrapText="1"/>
    </xf>
    <xf numFmtId="0" fontId="4" fillId="2" borderId="31" xfId="0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49" fontId="10" fillId="2" borderId="22" xfId="0" applyNumberFormat="1" applyFont="1" applyFill="1" applyBorder="1" applyAlignment="1">
      <alignment horizontal="center"/>
    </xf>
    <xf numFmtId="189" fontId="1" fillId="2" borderId="8" xfId="0" applyNumberFormat="1" applyFon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/>
    </xf>
    <xf numFmtId="49" fontId="6" fillId="2" borderId="11" xfId="0" applyNumberFormat="1" applyFont="1" applyFill="1" applyBorder="1" applyAlignment="1">
      <alignment horizontal="center"/>
    </xf>
    <xf numFmtId="200" fontId="21" fillId="2" borderId="10" xfId="0" applyNumberFormat="1" applyFont="1" applyFill="1" applyBorder="1" applyAlignment="1">
      <alignment horizontal="center" wrapText="1"/>
    </xf>
    <xf numFmtId="49" fontId="1" fillId="2" borderId="4" xfId="0" applyNumberFormat="1" applyFont="1" applyFill="1" applyBorder="1" applyAlignment="1">
      <alignment horizontal="center"/>
    </xf>
    <xf numFmtId="0" fontId="24" fillId="2" borderId="4" xfId="0" applyFont="1" applyFill="1" applyBorder="1" applyAlignment="1">
      <alignment wrapText="1"/>
    </xf>
    <xf numFmtId="49" fontId="1" fillId="2" borderId="10" xfId="0" applyNumberFormat="1" applyFont="1" applyFill="1" applyBorder="1" applyAlignment="1">
      <alignment horizontal="center"/>
    </xf>
    <xf numFmtId="0" fontId="24" fillId="2" borderId="15" xfId="0" applyFont="1" applyFill="1" applyBorder="1" applyAlignment="1">
      <alignment wrapText="1"/>
    </xf>
    <xf numFmtId="49" fontId="6" fillId="2" borderId="8" xfId="0" applyNumberFormat="1" applyFont="1" applyFill="1" applyBorder="1" applyAlignment="1">
      <alignment horizontal="center"/>
    </xf>
    <xf numFmtId="0" fontId="1" fillId="2" borderId="9" xfId="0" applyFont="1" applyFill="1" applyBorder="1" applyAlignment="1">
      <alignment wrapText="1"/>
    </xf>
    <xf numFmtId="191" fontId="1" fillId="2" borderId="9" xfId="0" applyNumberFormat="1" applyFont="1" applyFill="1" applyBorder="1" applyAlignment="1">
      <alignment horizontal="center" vertical="center"/>
    </xf>
    <xf numFmtId="189" fontId="1" fillId="2" borderId="0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top" wrapText="1"/>
    </xf>
    <xf numFmtId="49" fontId="6" fillId="2" borderId="18" xfId="0" applyNumberFormat="1" applyFont="1" applyFill="1" applyBorder="1" applyAlignment="1">
      <alignment horizontal="center"/>
    </xf>
    <xf numFmtId="0" fontId="23" fillId="2" borderId="4" xfId="0" applyFont="1" applyFill="1" applyBorder="1" applyAlignment="1">
      <alignment wrapText="1"/>
    </xf>
    <xf numFmtId="191" fontId="1" fillId="2" borderId="4" xfId="0" applyNumberFormat="1" applyFont="1" applyFill="1" applyBorder="1" applyAlignment="1">
      <alignment horizontal="center" vertical="center" wrapText="1"/>
    </xf>
    <xf numFmtId="191" fontId="1" fillId="2" borderId="10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left" vertical="center"/>
    </xf>
    <xf numFmtId="189" fontId="1" fillId="2" borderId="4" xfId="0" applyNumberFormat="1" applyFont="1" applyFill="1" applyBorder="1" applyAlignment="1">
      <alignment horizontal="center" vertical="center" wrapText="1"/>
    </xf>
    <xf numFmtId="189" fontId="1" fillId="2" borderId="10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189" fontId="1" fillId="2" borderId="4" xfId="0" applyNumberFormat="1" applyFont="1" applyFill="1" applyBorder="1" applyAlignment="1">
      <alignment horizontal="center" vertical="center"/>
    </xf>
    <xf numFmtId="189" fontId="1" fillId="2" borderId="9" xfId="0" applyNumberFormat="1" applyFont="1" applyFill="1" applyBorder="1" applyAlignment="1">
      <alignment horizontal="center" vertical="center"/>
    </xf>
    <xf numFmtId="188" fontId="12" fillId="2" borderId="22" xfId="0" applyNumberFormat="1" applyFont="1" applyFill="1" applyBorder="1" applyAlignment="1">
      <alignment horizontal="center" vertical="center" wrapText="1"/>
    </xf>
    <xf numFmtId="188" fontId="12" fillId="2" borderId="9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189" fontId="1" fillId="2" borderId="10" xfId="0" applyNumberFormat="1" applyFont="1" applyFill="1" applyBorder="1" applyAlignment="1">
      <alignment horizontal="center" vertical="center"/>
    </xf>
    <xf numFmtId="188" fontId="1" fillId="2" borderId="4" xfId="0" applyNumberFormat="1" applyFont="1" applyFill="1" applyBorder="1" applyAlignment="1">
      <alignment horizontal="center"/>
    </xf>
    <xf numFmtId="188" fontId="1" fillId="2" borderId="7" xfId="0" applyNumberFormat="1" applyFont="1" applyFill="1" applyBorder="1" applyAlignment="1">
      <alignment horizontal="center"/>
    </xf>
    <xf numFmtId="189" fontId="1" fillId="2" borderId="22" xfId="2" applyNumberFormat="1" applyFont="1" applyFill="1" applyBorder="1" applyAlignment="1">
      <alignment horizontal="center" vertical="center"/>
    </xf>
    <xf numFmtId="189" fontId="1" fillId="2" borderId="7" xfId="2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 wrapText="1"/>
    </xf>
    <xf numFmtId="189" fontId="1" fillId="2" borderId="22" xfId="0" applyNumberFormat="1" applyFont="1" applyFill="1" applyBorder="1" applyAlignment="1">
      <alignment horizontal="center" vertical="center" wrapText="1"/>
    </xf>
    <xf numFmtId="189" fontId="1" fillId="2" borderId="7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/>
    </xf>
    <xf numFmtId="49" fontId="6" fillId="2" borderId="11" xfId="0" applyNumberFormat="1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/>
    </xf>
    <xf numFmtId="49" fontId="6" fillId="2" borderId="7" xfId="0" applyNumberFormat="1" applyFont="1" applyFill="1" applyBorder="1" applyAlignment="1">
      <alignment horizontal="center"/>
    </xf>
    <xf numFmtId="0" fontId="1" fillId="2" borderId="4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191" fontId="3" fillId="2" borderId="24" xfId="0" applyNumberFormat="1" applyFont="1" applyFill="1" applyBorder="1" applyAlignment="1">
      <alignment horizontal="center" wrapText="1"/>
    </xf>
    <xf numFmtId="191" fontId="3" fillId="2" borderId="0" xfId="0" applyNumberFormat="1" applyFont="1" applyFill="1" applyBorder="1" applyAlignment="1">
      <alignment horizontal="center" wrapText="1"/>
    </xf>
    <xf numFmtId="191" fontId="3" fillId="2" borderId="15" xfId="0" applyNumberFormat="1" applyFont="1" applyFill="1" applyBorder="1" applyAlignment="1">
      <alignment horizontal="center" wrapText="1"/>
    </xf>
    <xf numFmtId="191" fontId="1" fillId="2" borderId="4" xfId="0" applyNumberFormat="1" applyFont="1" applyFill="1" applyBorder="1" applyAlignment="1">
      <alignment horizontal="center" vertical="center"/>
    </xf>
    <xf numFmtId="191" fontId="1" fillId="2" borderId="10" xfId="0" applyNumberFormat="1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left" vertical="center"/>
    </xf>
    <xf numFmtId="0" fontId="3" fillId="2" borderId="23" xfId="0" applyFont="1" applyFill="1" applyBorder="1" applyAlignment="1">
      <alignment horizontal="center" wrapText="1"/>
    </xf>
    <xf numFmtId="0" fontId="3" fillId="2" borderId="13" xfId="0" applyFont="1" applyFill="1" applyBorder="1" applyAlignment="1">
      <alignment horizontal="center" wrapText="1"/>
    </xf>
    <xf numFmtId="0" fontId="3" fillId="2" borderId="12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/>
    </xf>
    <xf numFmtId="49" fontId="3" fillId="2" borderId="9" xfId="0" applyNumberFormat="1" applyFont="1" applyFill="1" applyBorder="1" applyAlignment="1">
      <alignment horizontal="center" vertical="center" wrapText="1"/>
    </xf>
    <xf numFmtId="49" fontId="6" fillId="2" borderId="1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left" wrapText="1"/>
    </xf>
    <xf numFmtId="0" fontId="19" fillId="0" borderId="0" xfId="0" applyFont="1" applyFill="1" applyAlignment="1">
      <alignment horizontal="left"/>
    </xf>
    <xf numFmtId="0" fontId="4" fillId="2" borderId="22" xfId="0" applyFont="1" applyFill="1" applyBorder="1" applyAlignment="1">
      <alignment horizontal="center" textRotation="90" wrapText="1"/>
    </xf>
    <xf numFmtId="0" fontId="4" fillId="2" borderId="7" xfId="0" applyFont="1" applyFill="1" applyBorder="1" applyAlignment="1">
      <alignment horizontal="center" textRotation="90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5" fillId="2" borderId="22" xfId="0" applyFont="1" applyFill="1" applyBorder="1" applyAlignment="1">
      <alignment horizontal="center" textRotation="90" wrapText="1"/>
    </xf>
    <xf numFmtId="0" fontId="5" fillId="2" borderId="7" xfId="0" applyFont="1" applyFill="1" applyBorder="1" applyAlignment="1">
      <alignment horizontal="center" textRotation="90" wrapText="1"/>
    </xf>
    <xf numFmtId="0" fontId="10" fillId="2" borderId="22" xfId="0" applyFont="1" applyFill="1" applyBorder="1" applyAlignment="1">
      <alignment horizontal="center" textRotation="90" wrapText="1"/>
    </xf>
    <xf numFmtId="0" fontId="10" fillId="2" borderId="7" xfId="0" applyFont="1" applyFill="1" applyBorder="1" applyAlignment="1">
      <alignment horizontal="center" textRotation="90" wrapText="1"/>
    </xf>
    <xf numFmtId="0" fontId="4" fillId="2" borderId="22" xfId="0" applyFont="1" applyFill="1" applyBorder="1" applyAlignment="1">
      <alignment horizontal="center" wrapText="1"/>
    </xf>
    <xf numFmtId="0" fontId="4" fillId="2" borderId="7" xfId="0" applyFont="1" applyFill="1" applyBorder="1" applyAlignment="1">
      <alignment horizontal="center" wrapText="1"/>
    </xf>
    <xf numFmtId="190" fontId="1" fillId="2" borderId="22" xfId="0" applyNumberFormat="1" applyFont="1" applyFill="1" applyBorder="1" applyAlignment="1">
      <alignment horizontal="center" vertical="center"/>
    </xf>
    <xf numFmtId="190" fontId="1" fillId="2" borderId="10" xfId="0" applyNumberFormat="1" applyFont="1" applyFill="1" applyBorder="1" applyAlignment="1">
      <alignment horizontal="center" vertical="center"/>
    </xf>
    <xf numFmtId="189" fontId="1" fillId="2" borderId="4" xfId="2" applyNumberFormat="1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189" fontId="1" fillId="2" borderId="22" xfId="0" applyNumberFormat="1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wrapText="1"/>
    </xf>
    <xf numFmtId="0" fontId="4" fillId="2" borderId="29" xfId="0" applyFont="1" applyFill="1" applyBorder="1" applyAlignment="1">
      <alignment horizontal="center" wrapText="1"/>
    </xf>
    <xf numFmtId="0" fontId="4" fillId="2" borderId="30" xfId="0" applyFont="1" applyFill="1" applyBorder="1" applyAlignment="1">
      <alignment horizontal="center" wrapText="1"/>
    </xf>
    <xf numFmtId="0" fontId="10" fillId="2" borderId="25" xfId="0" applyFont="1" applyFill="1" applyBorder="1" applyAlignment="1">
      <alignment horizontal="center" wrapText="1"/>
    </xf>
    <xf numFmtId="0" fontId="10" fillId="2" borderId="26" xfId="0" applyFont="1" applyFill="1" applyBorder="1" applyAlignment="1">
      <alignment horizontal="center" wrapText="1"/>
    </xf>
    <xf numFmtId="0" fontId="10" fillId="2" borderId="27" xfId="0" applyFont="1" applyFill="1" applyBorder="1" applyAlignment="1">
      <alignment horizontal="center" wrapText="1"/>
    </xf>
    <xf numFmtId="0" fontId="3" fillId="2" borderId="25" xfId="0" applyFont="1" applyFill="1" applyBorder="1" applyAlignment="1">
      <alignment horizontal="center" wrapText="1"/>
    </xf>
    <xf numFmtId="0" fontId="3" fillId="2" borderId="26" xfId="0" applyFont="1" applyFill="1" applyBorder="1" applyAlignment="1">
      <alignment horizontal="center" wrapText="1"/>
    </xf>
    <xf numFmtId="0" fontId="3" fillId="2" borderId="27" xfId="0" applyFont="1" applyFill="1" applyBorder="1" applyAlignment="1">
      <alignment horizontal="center" wrapText="1"/>
    </xf>
    <xf numFmtId="190" fontId="1" fillId="2" borderId="4" xfId="0" applyNumberFormat="1" applyFont="1" applyFill="1" applyBorder="1" applyAlignment="1">
      <alignment horizontal="center" vertical="center"/>
    </xf>
    <xf numFmtId="188" fontId="1" fillId="2" borderId="4" xfId="0" applyNumberFormat="1" applyFont="1" applyFill="1" applyBorder="1" applyAlignment="1">
      <alignment horizontal="center" vertical="center"/>
    </xf>
    <xf numFmtId="188" fontId="1" fillId="2" borderId="10" xfId="0" applyNumberFormat="1" applyFont="1" applyFill="1" applyBorder="1" applyAlignment="1">
      <alignment horizontal="center" vertical="center"/>
    </xf>
    <xf numFmtId="189" fontId="1" fillId="2" borderId="4" xfId="0" applyNumberFormat="1" applyFont="1" applyFill="1" applyBorder="1" applyAlignment="1">
      <alignment horizontal="left" vertical="center" wrapText="1"/>
    </xf>
    <xf numFmtId="189" fontId="1" fillId="2" borderId="10" xfId="0" applyNumberFormat="1" applyFont="1" applyFill="1" applyBorder="1" applyAlignment="1">
      <alignment horizontal="left" vertical="center" wrapText="1"/>
    </xf>
    <xf numFmtId="188" fontId="12" fillId="2" borderId="10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wrapText="1"/>
    </xf>
    <xf numFmtId="188" fontId="12" fillId="2" borderId="4" xfId="0" applyNumberFormat="1" applyFont="1" applyFill="1" applyBorder="1" applyAlignment="1">
      <alignment horizontal="center" vertical="center" wrapText="1"/>
    </xf>
    <xf numFmtId="188" fontId="1" fillId="2" borderId="7" xfId="0" applyNumberFormat="1" applyFont="1" applyFill="1" applyBorder="1" applyAlignment="1">
      <alignment horizontal="center" vertical="center"/>
    </xf>
    <xf numFmtId="181" fontId="1" fillId="2" borderId="4" xfId="0" applyNumberFormat="1" applyFont="1" applyFill="1" applyBorder="1" applyAlignment="1">
      <alignment horizontal="center" vertical="center" wrapText="1"/>
    </xf>
    <xf numFmtId="181" fontId="1" fillId="2" borderId="10" xfId="0" applyNumberFormat="1" applyFont="1" applyFill="1" applyBorder="1" applyAlignment="1">
      <alignment horizontal="center" vertical="center" wrapText="1"/>
    </xf>
    <xf numFmtId="189" fontId="1" fillId="2" borderId="9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181" fontId="1" fillId="2" borderId="9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wrapText="1"/>
    </xf>
    <xf numFmtId="0" fontId="22" fillId="2" borderId="10" xfId="0" applyFont="1" applyFill="1" applyBorder="1" applyAlignment="1">
      <alignment wrapText="1"/>
    </xf>
    <xf numFmtId="0" fontId="3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13</xdr:row>
      <xdr:rowOff>569259</xdr:rowOff>
    </xdr:from>
    <xdr:ext cx="184731" cy="264560"/>
    <xdr:sp macro="" textlink="">
      <xdr:nvSpPr>
        <xdr:cNvPr id="2" name="TextBox 1">
          <a:extLst/>
        </xdr:cNvPr>
        <xdr:cNvSpPr txBox="1"/>
      </xdr:nvSpPr>
      <xdr:spPr>
        <a:xfrm>
          <a:off x="11363325" y="387443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14</xdr:col>
      <xdr:colOff>0</xdr:colOff>
      <xdr:row>13</xdr:row>
      <xdr:rowOff>0</xdr:rowOff>
    </xdr:from>
    <xdr:ext cx="184731" cy="264560"/>
    <xdr:sp macro="" textlink="">
      <xdr:nvSpPr>
        <xdr:cNvPr id="4" name="TextBox 3">
          <a:extLst/>
        </xdr:cNvPr>
        <xdr:cNvSpPr txBox="1"/>
      </xdr:nvSpPr>
      <xdr:spPr>
        <a:xfrm>
          <a:off x="11363325" y="3305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14</xdr:col>
      <xdr:colOff>0</xdr:colOff>
      <xdr:row>97</xdr:row>
      <xdr:rowOff>0</xdr:rowOff>
    </xdr:from>
    <xdr:ext cx="184731" cy="264560"/>
    <xdr:sp macro="" textlink="">
      <xdr:nvSpPr>
        <xdr:cNvPr id="7" name="TextBox 6">
          <a:extLst/>
        </xdr:cNvPr>
        <xdr:cNvSpPr txBox="1"/>
      </xdr:nvSpPr>
      <xdr:spPr>
        <a:xfrm>
          <a:off x="11363325" y="30232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14</xdr:col>
      <xdr:colOff>0</xdr:colOff>
      <xdr:row>97</xdr:row>
      <xdr:rowOff>0</xdr:rowOff>
    </xdr:from>
    <xdr:ext cx="184731" cy="264560"/>
    <xdr:sp macro="" textlink="">
      <xdr:nvSpPr>
        <xdr:cNvPr id="8" name="TextBox 7">
          <a:extLst/>
        </xdr:cNvPr>
        <xdr:cNvSpPr txBox="1"/>
      </xdr:nvSpPr>
      <xdr:spPr>
        <a:xfrm>
          <a:off x="11363325" y="30232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14</xdr:col>
      <xdr:colOff>0</xdr:colOff>
      <xdr:row>97</xdr:row>
      <xdr:rowOff>0</xdr:rowOff>
    </xdr:from>
    <xdr:ext cx="184731" cy="264560"/>
    <xdr:sp macro="" textlink="">
      <xdr:nvSpPr>
        <xdr:cNvPr id="6" name="TextBox 5">
          <a:extLst/>
        </xdr:cNvPr>
        <xdr:cNvSpPr txBox="1"/>
      </xdr:nvSpPr>
      <xdr:spPr>
        <a:xfrm>
          <a:off x="11363325" y="30232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14</xdr:col>
      <xdr:colOff>0</xdr:colOff>
      <xdr:row>97</xdr:row>
      <xdr:rowOff>0</xdr:rowOff>
    </xdr:from>
    <xdr:ext cx="184731" cy="264560"/>
    <xdr:sp macro="" textlink="">
      <xdr:nvSpPr>
        <xdr:cNvPr id="9" name="TextBox 8">
          <a:extLst/>
        </xdr:cNvPr>
        <xdr:cNvSpPr txBox="1"/>
      </xdr:nvSpPr>
      <xdr:spPr>
        <a:xfrm>
          <a:off x="11363325" y="30232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14</xdr:col>
      <xdr:colOff>0</xdr:colOff>
      <xdr:row>73</xdr:row>
      <xdr:rowOff>321609</xdr:rowOff>
    </xdr:from>
    <xdr:ext cx="184731" cy="264560"/>
    <xdr:sp macro="" textlink="">
      <xdr:nvSpPr>
        <xdr:cNvPr id="10" name="TextBox 9">
          <a:extLst/>
        </xdr:cNvPr>
        <xdr:cNvSpPr txBox="1"/>
      </xdr:nvSpPr>
      <xdr:spPr>
        <a:xfrm>
          <a:off x="11363325" y="2635343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14</xdr:col>
      <xdr:colOff>0</xdr:colOff>
      <xdr:row>73</xdr:row>
      <xdr:rowOff>0</xdr:rowOff>
    </xdr:from>
    <xdr:ext cx="184731" cy="264560"/>
    <xdr:sp macro="" textlink="">
      <xdr:nvSpPr>
        <xdr:cNvPr id="11" name="TextBox 10">
          <a:extLst/>
        </xdr:cNvPr>
        <xdr:cNvSpPr txBox="1"/>
      </xdr:nvSpPr>
      <xdr:spPr>
        <a:xfrm>
          <a:off x="11363325" y="26031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14</xdr:col>
      <xdr:colOff>0</xdr:colOff>
      <xdr:row>71</xdr:row>
      <xdr:rowOff>1150284</xdr:rowOff>
    </xdr:from>
    <xdr:ext cx="184731" cy="264560"/>
    <xdr:sp macro="" textlink="">
      <xdr:nvSpPr>
        <xdr:cNvPr id="12" name="TextBox 11">
          <a:extLst/>
        </xdr:cNvPr>
        <xdr:cNvSpPr txBox="1"/>
      </xdr:nvSpPr>
      <xdr:spPr>
        <a:xfrm>
          <a:off x="11363325" y="2570573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14</xdr:col>
      <xdr:colOff>0</xdr:colOff>
      <xdr:row>71</xdr:row>
      <xdr:rowOff>0</xdr:rowOff>
    </xdr:from>
    <xdr:ext cx="184731" cy="264560"/>
    <xdr:sp macro="" textlink="">
      <xdr:nvSpPr>
        <xdr:cNvPr id="13" name="TextBox 12">
          <a:extLst/>
        </xdr:cNvPr>
        <xdr:cNvSpPr txBox="1"/>
      </xdr:nvSpPr>
      <xdr:spPr>
        <a:xfrm>
          <a:off x="11363325" y="24555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14</xdr:col>
      <xdr:colOff>0</xdr:colOff>
      <xdr:row>16</xdr:row>
      <xdr:rowOff>569259</xdr:rowOff>
    </xdr:from>
    <xdr:ext cx="184731" cy="264560"/>
    <xdr:sp macro="" textlink="">
      <xdr:nvSpPr>
        <xdr:cNvPr id="16" name="TextBox 15">
          <a:extLst/>
        </xdr:cNvPr>
        <xdr:cNvSpPr txBox="1"/>
      </xdr:nvSpPr>
      <xdr:spPr>
        <a:xfrm>
          <a:off x="11363325" y="487455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14</xdr:col>
      <xdr:colOff>0</xdr:colOff>
      <xdr:row>16</xdr:row>
      <xdr:rowOff>0</xdr:rowOff>
    </xdr:from>
    <xdr:ext cx="184731" cy="264560"/>
    <xdr:sp macro="" textlink="">
      <xdr:nvSpPr>
        <xdr:cNvPr id="17" name="TextBox 16">
          <a:extLst/>
        </xdr:cNvPr>
        <xdr:cNvSpPr txBox="1"/>
      </xdr:nvSpPr>
      <xdr:spPr>
        <a:xfrm>
          <a:off x="11363325" y="430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14</xdr:col>
      <xdr:colOff>0</xdr:colOff>
      <xdr:row>18</xdr:row>
      <xdr:rowOff>540684</xdr:rowOff>
    </xdr:from>
    <xdr:ext cx="184731" cy="264560"/>
    <xdr:sp macro="" textlink="">
      <xdr:nvSpPr>
        <xdr:cNvPr id="20" name="TextBox 19">
          <a:extLst/>
        </xdr:cNvPr>
        <xdr:cNvSpPr txBox="1"/>
      </xdr:nvSpPr>
      <xdr:spPr>
        <a:xfrm>
          <a:off x="11363325" y="563655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14</xdr:col>
      <xdr:colOff>0</xdr:colOff>
      <xdr:row>18</xdr:row>
      <xdr:rowOff>0</xdr:rowOff>
    </xdr:from>
    <xdr:ext cx="184731" cy="264560"/>
    <xdr:sp macro="" textlink="">
      <xdr:nvSpPr>
        <xdr:cNvPr id="21" name="TextBox 20">
          <a:extLst/>
        </xdr:cNvPr>
        <xdr:cNvSpPr txBox="1"/>
      </xdr:nvSpPr>
      <xdr:spPr>
        <a:xfrm>
          <a:off x="11363325" y="5095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14</xdr:col>
      <xdr:colOff>0</xdr:colOff>
      <xdr:row>20</xdr:row>
      <xdr:rowOff>540684</xdr:rowOff>
    </xdr:from>
    <xdr:ext cx="184731" cy="264560"/>
    <xdr:sp macro="" textlink="">
      <xdr:nvSpPr>
        <xdr:cNvPr id="22" name="TextBox 21">
          <a:extLst/>
        </xdr:cNvPr>
        <xdr:cNvSpPr txBox="1"/>
      </xdr:nvSpPr>
      <xdr:spPr>
        <a:xfrm>
          <a:off x="11363325" y="636998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14</xdr:col>
      <xdr:colOff>0</xdr:colOff>
      <xdr:row>20</xdr:row>
      <xdr:rowOff>0</xdr:rowOff>
    </xdr:from>
    <xdr:ext cx="184731" cy="264560"/>
    <xdr:sp macro="" textlink="">
      <xdr:nvSpPr>
        <xdr:cNvPr id="23" name="TextBox 22">
          <a:extLst/>
        </xdr:cNvPr>
        <xdr:cNvSpPr txBox="1"/>
      </xdr:nvSpPr>
      <xdr:spPr>
        <a:xfrm>
          <a:off x="11363325" y="582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14</xdr:col>
      <xdr:colOff>0</xdr:colOff>
      <xdr:row>33</xdr:row>
      <xdr:rowOff>883584</xdr:rowOff>
    </xdr:from>
    <xdr:ext cx="184731" cy="264560"/>
    <xdr:sp macro="" textlink="">
      <xdr:nvSpPr>
        <xdr:cNvPr id="24" name="TextBox 23">
          <a:extLst/>
        </xdr:cNvPr>
        <xdr:cNvSpPr txBox="1"/>
      </xdr:nvSpPr>
      <xdr:spPr>
        <a:xfrm>
          <a:off x="11363325" y="1237073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14</xdr:col>
      <xdr:colOff>0</xdr:colOff>
      <xdr:row>33</xdr:row>
      <xdr:rowOff>0</xdr:rowOff>
    </xdr:from>
    <xdr:ext cx="184731" cy="264560"/>
    <xdr:sp macro="" textlink="">
      <xdr:nvSpPr>
        <xdr:cNvPr id="25" name="TextBox 24">
          <a:extLst/>
        </xdr:cNvPr>
        <xdr:cNvSpPr txBox="1"/>
      </xdr:nvSpPr>
      <xdr:spPr>
        <a:xfrm>
          <a:off x="11363325" y="1148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14</xdr:col>
      <xdr:colOff>0</xdr:colOff>
      <xdr:row>29</xdr:row>
      <xdr:rowOff>778809</xdr:rowOff>
    </xdr:from>
    <xdr:ext cx="184731" cy="264560"/>
    <xdr:sp macro="" textlink="">
      <xdr:nvSpPr>
        <xdr:cNvPr id="26" name="TextBox 25">
          <a:extLst/>
        </xdr:cNvPr>
        <xdr:cNvSpPr txBox="1"/>
      </xdr:nvSpPr>
      <xdr:spPr>
        <a:xfrm>
          <a:off x="11363325" y="1027523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14</xdr:col>
      <xdr:colOff>0</xdr:colOff>
      <xdr:row>29</xdr:row>
      <xdr:rowOff>0</xdr:rowOff>
    </xdr:from>
    <xdr:ext cx="184731" cy="264560"/>
    <xdr:sp macro="" textlink="">
      <xdr:nvSpPr>
        <xdr:cNvPr id="27" name="TextBox 26">
          <a:extLst/>
        </xdr:cNvPr>
        <xdr:cNvSpPr txBox="1"/>
      </xdr:nvSpPr>
      <xdr:spPr>
        <a:xfrm>
          <a:off x="11363325" y="9496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14</xdr:col>
      <xdr:colOff>0</xdr:colOff>
      <xdr:row>31</xdr:row>
      <xdr:rowOff>778809</xdr:rowOff>
    </xdr:from>
    <xdr:ext cx="184731" cy="264560"/>
    <xdr:sp macro="" textlink="">
      <xdr:nvSpPr>
        <xdr:cNvPr id="30" name="TextBox 29">
          <a:extLst/>
        </xdr:cNvPr>
        <xdr:cNvSpPr txBox="1"/>
      </xdr:nvSpPr>
      <xdr:spPr>
        <a:xfrm>
          <a:off x="11363325" y="1128488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14</xdr:col>
      <xdr:colOff>0</xdr:colOff>
      <xdr:row>31</xdr:row>
      <xdr:rowOff>0</xdr:rowOff>
    </xdr:from>
    <xdr:ext cx="184731" cy="264560"/>
    <xdr:sp macro="" textlink="">
      <xdr:nvSpPr>
        <xdr:cNvPr id="31" name="TextBox 30">
          <a:extLst/>
        </xdr:cNvPr>
        <xdr:cNvSpPr txBox="1"/>
      </xdr:nvSpPr>
      <xdr:spPr>
        <a:xfrm>
          <a:off x="11363325" y="10506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14</xdr:col>
      <xdr:colOff>0</xdr:colOff>
      <xdr:row>26</xdr:row>
      <xdr:rowOff>540684</xdr:rowOff>
    </xdr:from>
    <xdr:ext cx="184731" cy="264560"/>
    <xdr:sp macro="" textlink="">
      <xdr:nvSpPr>
        <xdr:cNvPr id="32" name="TextBox 31">
          <a:extLst/>
        </xdr:cNvPr>
        <xdr:cNvSpPr txBox="1"/>
      </xdr:nvSpPr>
      <xdr:spPr>
        <a:xfrm>
          <a:off x="11315700" y="638903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14</xdr:col>
      <xdr:colOff>0</xdr:colOff>
      <xdr:row>26</xdr:row>
      <xdr:rowOff>0</xdr:rowOff>
    </xdr:from>
    <xdr:ext cx="184731" cy="264560"/>
    <xdr:sp macro="" textlink="">
      <xdr:nvSpPr>
        <xdr:cNvPr id="33" name="TextBox 32">
          <a:extLst/>
        </xdr:cNvPr>
        <xdr:cNvSpPr txBox="1"/>
      </xdr:nvSpPr>
      <xdr:spPr>
        <a:xfrm>
          <a:off x="11315700" y="5848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0"/>
  </sheetPr>
  <dimension ref="A1:T102"/>
  <sheetViews>
    <sheetView tabSelected="1" view="pageBreakPreview" topLeftCell="A46" zoomScaleNormal="80" workbookViewId="0">
      <selection activeCell="I49" sqref="I49:I50"/>
    </sheetView>
  </sheetViews>
  <sheetFormatPr defaultRowHeight="12.75" x14ac:dyDescent="0.2"/>
  <cols>
    <col min="1" max="1" width="5.42578125" style="37" customWidth="1"/>
    <col min="2" max="2" width="4" customWidth="1"/>
    <col min="3" max="3" width="32.28515625" customWidth="1"/>
    <col min="4" max="4" width="8" style="40" customWidth="1"/>
    <col min="5" max="5" width="10.85546875" customWidth="1"/>
    <col min="6" max="6" width="8.85546875" customWidth="1"/>
    <col min="7" max="7" width="13" customWidth="1"/>
    <col min="8" max="8" width="12.140625" customWidth="1"/>
    <col min="9" max="9" width="12.42578125" customWidth="1"/>
    <col min="10" max="10" width="13.85546875" customWidth="1"/>
    <col min="11" max="13" width="12.42578125" customWidth="1"/>
    <col min="14" max="14" width="11.5703125" customWidth="1"/>
    <col min="15" max="15" width="18.5703125" customWidth="1"/>
    <col min="16" max="16" width="12.5703125" customWidth="1"/>
    <col min="17" max="17" width="13.85546875" customWidth="1"/>
    <col min="18" max="18" width="16.85546875" customWidth="1"/>
    <col min="19" max="20" width="10.42578125" customWidth="1"/>
    <col min="21" max="21" width="9.85546875" bestFit="1" customWidth="1"/>
    <col min="22" max="22" width="9.5703125" customWidth="1"/>
    <col min="23" max="23" width="9.85546875" bestFit="1" customWidth="1"/>
    <col min="24" max="24" width="9.5703125" bestFit="1" customWidth="1"/>
    <col min="25" max="25" width="9.85546875" customWidth="1"/>
    <col min="26" max="26" width="10.5703125" bestFit="1" customWidth="1"/>
  </cols>
  <sheetData>
    <row r="1" spans="1:19" ht="15.75" x14ac:dyDescent="0.25">
      <c r="A1" s="50"/>
      <c r="B1" s="51"/>
      <c r="C1" s="51"/>
      <c r="D1" s="38"/>
      <c r="E1" s="28"/>
      <c r="F1" s="28"/>
      <c r="G1" s="28"/>
      <c r="H1" s="28"/>
      <c r="I1" s="28"/>
      <c r="J1" s="28"/>
      <c r="K1" s="28"/>
      <c r="L1" s="28"/>
      <c r="M1" s="315" t="s">
        <v>66</v>
      </c>
      <c r="N1" s="315"/>
      <c r="O1" s="44"/>
      <c r="P1" s="45"/>
    </row>
    <row r="2" spans="1:19" ht="18.75" customHeight="1" x14ac:dyDescent="0.25">
      <c r="A2" s="36"/>
      <c r="B2" s="28"/>
      <c r="C2" s="28"/>
      <c r="D2" s="52"/>
      <c r="E2" s="51"/>
      <c r="F2" s="51"/>
      <c r="G2" s="51"/>
      <c r="H2" s="51"/>
      <c r="I2" s="51"/>
      <c r="J2" s="51"/>
      <c r="K2" s="51"/>
      <c r="L2" s="51"/>
      <c r="M2" s="316" t="s">
        <v>0</v>
      </c>
      <c r="N2" s="316"/>
      <c r="O2" s="316"/>
      <c r="P2" s="316"/>
    </row>
    <row r="3" spans="1:19" ht="15.75" x14ac:dyDescent="0.25">
      <c r="A3" s="36"/>
      <c r="B3" s="28"/>
      <c r="C3" s="28"/>
      <c r="D3" s="52"/>
      <c r="E3" s="51"/>
      <c r="F3" s="51"/>
      <c r="G3" s="51"/>
      <c r="H3" s="51"/>
      <c r="I3" s="51"/>
      <c r="J3" s="51"/>
      <c r="K3" s="51"/>
      <c r="L3" s="51"/>
      <c r="M3" s="317" t="s">
        <v>142</v>
      </c>
      <c r="N3" s="315"/>
      <c r="O3" s="315"/>
      <c r="P3" s="315"/>
    </row>
    <row r="4" spans="1:19" ht="9.75" customHeight="1" x14ac:dyDescent="0.2">
      <c r="A4" s="36"/>
      <c r="B4" s="28"/>
      <c r="C4" s="28"/>
      <c r="D4" s="52"/>
      <c r="E4" s="51"/>
      <c r="F4" s="51"/>
      <c r="G4" s="51"/>
      <c r="H4" s="51"/>
      <c r="I4" s="51"/>
      <c r="J4" s="51"/>
      <c r="K4" s="51"/>
      <c r="L4" s="51"/>
      <c r="M4" s="11"/>
      <c r="N4" s="11"/>
      <c r="O4" s="11"/>
      <c r="P4" s="11"/>
    </row>
    <row r="5" spans="1:19" ht="15.75" x14ac:dyDescent="0.25">
      <c r="A5" s="36"/>
      <c r="B5" s="28"/>
      <c r="C5" s="28"/>
      <c r="D5" s="52"/>
      <c r="E5" s="51"/>
      <c r="F5" s="51"/>
      <c r="G5" s="321" t="s">
        <v>1</v>
      </c>
      <c r="H5" s="321"/>
      <c r="I5" s="321"/>
      <c r="J5" s="28"/>
      <c r="K5" s="28"/>
      <c r="L5" s="28"/>
      <c r="M5" s="29"/>
      <c r="N5" s="29"/>
      <c r="O5" s="29"/>
      <c r="P5" s="29"/>
    </row>
    <row r="6" spans="1:19" ht="15.75" customHeight="1" x14ac:dyDescent="0.2">
      <c r="A6" s="36"/>
      <c r="B6" s="28"/>
      <c r="C6" s="320" t="s">
        <v>68</v>
      </c>
      <c r="D6" s="320"/>
      <c r="E6" s="320"/>
      <c r="F6" s="320"/>
      <c r="G6" s="320"/>
      <c r="H6" s="320"/>
      <c r="I6" s="320"/>
      <c r="J6" s="320"/>
      <c r="K6" s="320"/>
      <c r="L6" s="320"/>
      <c r="M6" s="320"/>
      <c r="N6" s="320"/>
      <c r="O6" s="320"/>
      <c r="P6" s="320"/>
    </row>
    <row r="7" spans="1:19" ht="15.75" x14ac:dyDescent="0.25">
      <c r="A7" s="36"/>
      <c r="B7" s="28"/>
      <c r="C7" s="321" t="s">
        <v>88</v>
      </c>
      <c r="D7" s="321"/>
      <c r="E7" s="321"/>
      <c r="F7" s="321"/>
      <c r="G7" s="321"/>
      <c r="H7" s="321"/>
      <c r="I7" s="321"/>
      <c r="J7" s="321"/>
      <c r="K7" s="321"/>
      <c r="L7" s="321"/>
      <c r="M7" s="321"/>
      <c r="N7" s="321"/>
      <c r="O7" s="41"/>
      <c r="P7" s="29"/>
    </row>
    <row r="8" spans="1:19" ht="15" customHeight="1" x14ac:dyDescent="0.25">
      <c r="A8" s="36"/>
      <c r="B8" s="28"/>
      <c r="C8" s="321" t="s">
        <v>45</v>
      </c>
      <c r="D8" s="321"/>
      <c r="E8" s="321"/>
      <c r="F8" s="321"/>
      <c r="G8" s="321"/>
      <c r="H8" s="321"/>
      <c r="I8" s="321"/>
      <c r="J8" s="321"/>
      <c r="K8" s="321"/>
      <c r="L8" s="321"/>
      <c r="M8" s="321"/>
      <c r="N8" s="321"/>
      <c r="O8" s="41"/>
      <c r="P8" s="29"/>
    </row>
    <row r="9" spans="1:19" ht="12.75" customHeight="1" thickBot="1" x14ac:dyDescent="0.25">
      <c r="A9" s="36"/>
      <c r="B9" s="28"/>
      <c r="C9" s="28"/>
      <c r="D9" s="52"/>
      <c r="E9" s="51"/>
      <c r="F9" s="51"/>
      <c r="G9" s="51"/>
      <c r="H9" s="51"/>
      <c r="I9" s="51"/>
      <c r="J9" s="51"/>
      <c r="K9" s="51"/>
      <c r="L9" s="51"/>
      <c r="M9" s="51"/>
      <c r="N9" s="10" t="s">
        <v>24</v>
      </c>
      <c r="O9" s="10"/>
      <c r="P9" s="28"/>
    </row>
    <row r="10" spans="1:19" ht="15.75" customHeight="1" x14ac:dyDescent="0.25">
      <c r="A10" s="324" t="s">
        <v>2</v>
      </c>
      <c r="B10" s="326" t="s">
        <v>34</v>
      </c>
      <c r="C10" s="326" t="s">
        <v>3</v>
      </c>
      <c r="D10" s="238"/>
      <c r="E10" s="322" t="s">
        <v>4</v>
      </c>
      <c r="F10" s="322" t="s">
        <v>5</v>
      </c>
      <c r="G10" s="322" t="s">
        <v>6</v>
      </c>
      <c r="H10" s="322" t="s">
        <v>7</v>
      </c>
      <c r="I10" s="322" t="s">
        <v>89</v>
      </c>
      <c r="J10" s="322" t="s">
        <v>90</v>
      </c>
      <c r="K10" s="333" t="s">
        <v>8</v>
      </c>
      <c r="L10" s="334"/>
      <c r="M10" s="334"/>
      <c r="N10" s="335"/>
      <c r="O10" s="318" t="s">
        <v>36</v>
      </c>
      <c r="P10" s="318" t="s">
        <v>9</v>
      </c>
    </row>
    <row r="11" spans="1:19" ht="81" customHeight="1" thickBot="1" x14ac:dyDescent="0.3">
      <c r="A11" s="325"/>
      <c r="B11" s="327"/>
      <c r="C11" s="327"/>
      <c r="D11" s="239"/>
      <c r="E11" s="323"/>
      <c r="F11" s="323"/>
      <c r="G11" s="323"/>
      <c r="H11" s="323"/>
      <c r="I11" s="323"/>
      <c r="J11" s="323"/>
      <c r="K11" s="240" t="s">
        <v>10</v>
      </c>
      <c r="L11" s="240" t="s">
        <v>11</v>
      </c>
      <c r="M11" s="240" t="s">
        <v>12</v>
      </c>
      <c r="N11" s="240" t="s">
        <v>13</v>
      </c>
      <c r="O11" s="319"/>
      <c r="P11" s="319"/>
      <c r="Q11" s="27"/>
    </row>
    <row r="12" spans="1:19" ht="14.25" customHeight="1" thickBot="1" x14ac:dyDescent="0.25">
      <c r="A12" s="241">
        <v>1</v>
      </c>
      <c r="B12" s="241">
        <v>2</v>
      </c>
      <c r="C12" s="241">
        <v>3</v>
      </c>
      <c r="D12" s="242"/>
      <c r="E12" s="241">
        <v>4</v>
      </c>
      <c r="F12" s="241">
        <v>5</v>
      </c>
      <c r="G12" s="241">
        <v>6</v>
      </c>
      <c r="H12" s="241">
        <v>7</v>
      </c>
      <c r="I12" s="241">
        <v>8</v>
      </c>
      <c r="J12" s="241">
        <v>9</v>
      </c>
      <c r="K12" s="241">
        <v>10</v>
      </c>
      <c r="L12" s="241">
        <v>11</v>
      </c>
      <c r="M12" s="241">
        <v>12</v>
      </c>
      <c r="N12" s="241">
        <v>13</v>
      </c>
      <c r="O12" s="241"/>
      <c r="P12" s="241">
        <v>14</v>
      </c>
      <c r="Q12" s="27"/>
    </row>
    <row r="13" spans="1:19" ht="14.25" customHeight="1" thickBot="1" x14ac:dyDescent="0.25">
      <c r="A13" s="336" t="s">
        <v>14</v>
      </c>
      <c r="B13" s="337"/>
      <c r="C13" s="337"/>
      <c r="D13" s="337"/>
      <c r="E13" s="337"/>
      <c r="F13" s="337"/>
      <c r="G13" s="337"/>
      <c r="H13" s="337"/>
      <c r="I13" s="337"/>
      <c r="J13" s="337"/>
      <c r="K13" s="337"/>
      <c r="L13" s="337"/>
      <c r="M13" s="337"/>
      <c r="N13" s="337"/>
      <c r="O13" s="337"/>
      <c r="P13" s="338"/>
      <c r="Q13" s="27"/>
    </row>
    <row r="14" spans="1:19" ht="45" customHeight="1" x14ac:dyDescent="0.2">
      <c r="A14" s="260">
        <v>3121</v>
      </c>
      <c r="B14" s="295" t="s">
        <v>15</v>
      </c>
      <c r="C14" s="62" t="s">
        <v>128</v>
      </c>
      <c r="D14" s="63" t="s">
        <v>101</v>
      </c>
      <c r="E14" s="264" t="s">
        <v>70</v>
      </c>
      <c r="F14" s="283" t="s">
        <v>16</v>
      </c>
      <c r="G14" s="286">
        <v>20000</v>
      </c>
      <c r="H14" s="278"/>
      <c r="I14" s="280">
        <v>100</v>
      </c>
      <c r="J14" s="172">
        <f>SUM(L14+M14+N14+K14)</f>
        <v>300</v>
      </c>
      <c r="K14" s="268">
        <v>300</v>
      </c>
      <c r="L14" s="330">
        <v>0</v>
      </c>
      <c r="M14" s="330">
        <v>0</v>
      </c>
      <c r="N14" s="268">
        <v>0</v>
      </c>
      <c r="O14" s="264" t="s">
        <v>122</v>
      </c>
      <c r="P14" s="264" t="s">
        <v>87</v>
      </c>
      <c r="Q14" s="43"/>
    </row>
    <row r="15" spans="1:19" ht="18.75" customHeight="1" thickBot="1" x14ac:dyDescent="0.25">
      <c r="A15" s="294"/>
      <c r="B15" s="296"/>
      <c r="C15" s="65" t="s">
        <v>82</v>
      </c>
      <c r="D15" s="66"/>
      <c r="E15" s="282"/>
      <c r="F15" s="311"/>
      <c r="G15" s="287"/>
      <c r="H15" s="279"/>
      <c r="I15" s="281"/>
      <c r="J15" s="67"/>
      <c r="K15" s="287"/>
      <c r="L15" s="281"/>
      <c r="M15" s="281"/>
      <c r="N15" s="287"/>
      <c r="O15" s="282"/>
      <c r="P15" s="282"/>
      <c r="Q15" s="27"/>
    </row>
    <row r="16" spans="1:19" ht="15" customHeight="1" thickBot="1" x14ac:dyDescent="0.25">
      <c r="A16" s="339" t="s">
        <v>38</v>
      </c>
      <c r="B16" s="340"/>
      <c r="C16" s="340"/>
      <c r="D16" s="340"/>
      <c r="E16" s="340"/>
      <c r="F16" s="340"/>
      <c r="G16" s="340"/>
      <c r="H16" s="340"/>
      <c r="I16" s="340"/>
      <c r="J16" s="340"/>
      <c r="K16" s="340"/>
      <c r="L16" s="340"/>
      <c r="M16" s="340"/>
      <c r="N16" s="340"/>
      <c r="O16" s="340"/>
      <c r="P16" s="341"/>
      <c r="Q16" s="32"/>
      <c r="R16" s="4"/>
      <c r="S16" s="1"/>
    </row>
    <row r="17" spans="1:17" ht="45" customHeight="1" x14ac:dyDescent="0.2">
      <c r="A17" s="304">
        <v>3122</v>
      </c>
      <c r="B17" s="312" t="s">
        <v>18</v>
      </c>
      <c r="C17" s="68" t="s">
        <v>78</v>
      </c>
      <c r="D17" s="69" t="s">
        <v>101</v>
      </c>
      <c r="E17" s="285" t="s">
        <v>46</v>
      </c>
      <c r="F17" s="331" t="s">
        <v>44</v>
      </c>
      <c r="G17" s="286">
        <v>20103.723999999998</v>
      </c>
      <c r="H17" s="332">
        <v>15675.9</v>
      </c>
      <c r="I17" s="328">
        <v>14414.86508</v>
      </c>
      <c r="J17" s="70">
        <f>SUM(K17:N17)</f>
        <v>3050</v>
      </c>
      <c r="K17" s="130">
        <v>2350</v>
      </c>
      <c r="L17" s="71">
        <v>0</v>
      </c>
      <c r="M17" s="237">
        <v>700</v>
      </c>
      <c r="N17" s="71">
        <v>0</v>
      </c>
      <c r="O17" s="264" t="s">
        <v>125</v>
      </c>
      <c r="P17" s="270" t="s">
        <v>57</v>
      </c>
      <c r="Q17" s="34"/>
    </row>
    <row r="18" spans="1:17" ht="17.25" customHeight="1" thickBot="1" x14ac:dyDescent="0.25">
      <c r="A18" s="261"/>
      <c r="B18" s="314"/>
      <c r="C18" s="72" t="s">
        <v>17</v>
      </c>
      <c r="D18" s="69"/>
      <c r="E18" s="265"/>
      <c r="F18" s="284"/>
      <c r="G18" s="269"/>
      <c r="H18" s="277"/>
      <c r="I18" s="329"/>
      <c r="J18" s="73">
        <f>J17*2.1%</f>
        <v>64.05</v>
      </c>
      <c r="K18" s="132"/>
      <c r="L18" s="137"/>
      <c r="M18" s="132"/>
      <c r="N18" s="127"/>
      <c r="O18" s="282"/>
      <c r="P18" s="270"/>
      <c r="Q18" s="34"/>
    </row>
    <row r="19" spans="1:17" ht="44.25" customHeight="1" x14ac:dyDescent="0.2">
      <c r="A19" s="140">
        <v>3142</v>
      </c>
      <c r="B19" s="141"/>
      <c r="C19" s="62" t="s">
        <v>77</v>
      </c>
      <c r="D19" s="74" t="s">
        <v>101</v>
      </c>
      <c r="E19" s="152" t="s">
        <v>46</v>
      </c>
      <c r="F19" s="120" t="s">
        <v>91</v>
      </c>
      <c r="G19" s="124">
        <v>13035.64</v>
      </c>
      <c r="H19" s="129">
        <v>9138.5249999999996</v>
      </c>
      <c r="I19" s="143">
        <v>6395.2908799999996</v>
      </c>
      <c r="J19" s="70">
        <f>SUM(K19:N19)</f>
        <v>2000</v>
      </c>
      <c r="K19" s="228">
        <v>1500</v>
      </c>
      <c r="L19" s="228">
        <v>500</v>
      </c>
      <c r="M19" s="130">
        <v>0</v>
      </c>
      <c r="N19" s="71">
        <v>0</v>
      </c>
      <c r="O19" s="264" t="s">
        <v>125</v>
      </c>
      <c r="P19" s="122" t="s">
        <v>58</v>
      </c>
      <c r="Q19" s="34"/>
    </row>
    <row r="20" spans="1:17" ht="15" customHeight="1" thickBot="1" x14ac:dyDescent="0.25">
      <c r="A20" s="139"/>
      <c r="B20" s="131" t="s">
        <v>19</v>
      </c>
      <c r="C20" s="72" t="s">
        <v>17</v>
      </c>
      <c r="D20" s="79"/>
      <c r="E20" s="150"/>
      <c r="F20" s="121"/>
      <c r="G20" s="125"/>
      <c r="H20" s="127"/>
      <c r="I20" s="121"/>
      <c r="J20" s="73">
        <f>J19*2.1%</f>
        <v>42</v>
      </c>
      <c r="K20" s="132"/>
      <c r="L20" s="137"/>
      <c r="M20" s="132"/>
      <c r="N20" s="127"/>
      <c r="O20" s="282"/>
      <c r="P20" s="123"/>
      <c r="Q20" s="34"/>
    </row>
    <row r="21" spans="1:17" ht="44.25" customHeight="1" x14ac:dyDescent="0.2">
      <c r="A21" s="260">
        <v>3142</v>
      </c>
      <c r="B21" s="295" t="s">
        <v>20</v>
      </c>
      <c r="C21" s="62" t="s">
        <v>59</v>
      </c>
      <c r="D21" s="74" t="s">
        <v>101</v>
      </c>
      <c r="E21" s="264" t="s">
        <v>47</v>
      </c>
      <c r="F21" s="283" t="s">
        <v>92</v>
      </c>
      <c r="G21" s="286">
        <v>11674.645</v>
      </c>
      <c r="H21" s="332">
        <v>6789.9949999999999</v>
      </c>
      <c r="I21" s="342">
        <v>980.10383999999999</v>
      </c>
      <c r="J21" s="64">
        <f>SUM(K21+L21+M21+N21)</f>
        <v>2115.5650000000001</v>
      </c>
      <c r="K21" s="130">
        <v>1500</v>
      </c>
      <c r="L21" s="237">
        <v>0</v>
      </c>
      <c r="M21" s="243">
        <v>615.56500000000005</v>
      </c>
      <c r="N21" s="130">
        <v>0</v>
      </c>
      <c r="O21" s="264" t="s">
        <v>125</v>
      </c>
      <c r="P21" s="270" t="s">
        <v>56</v>
      </c>
      <c r="Q21" s="34"/>
    </row>
    <row r="22" spans="1:17" ht="17.25" customHeight="1" thickBot="1" x14ac:dyDescent="0.25">
      <c r="A22" s="261"/>
      <c r="B22" s="314"/>
      <c r="C22" s="72" t="s">
        <v>17</v>
      </c>
      <c r="D22" s="79"/>
      <c r="E22" s="265"/>
      <c r="F22" s="284"/>
      <c r="G22" s="269"/>
      <c r="H22" s="277"/>
      <c r="I22" s="329"/>
      <c r="J22" s="73">
        <f>J21*2.1%</f>
        <v>44.426865000000006</v>
      </c>
      <c r="K22" s="132"/>
      <c r="L22" s="137"/>
      <c r="M22" s="132"/>
      <c r="N22" s="127"/>
      <c r="O22" s="282"/>
      <c r="P22" s="270"/>
      <c r="Q22" s="34"/>
    </row>
    <row r="23" spans="1:17" ht="85.5" customHeight="1" x14ac:dyDescent="0.2">
      <c r="A23" s="260">
        <v>3132</v>
      </c>
      <c r="B23" s="295" t="s">
        <v>35</v>
      </c>
      <c r="C23" s="75" t="s">
        <v>129</v>
      </c>
      <c r="D23" s="262" t="s">
        <v>96</v>
      </c>
      <c r="E23" s="285" t="s">
        <v>108</v>
      </c>
      <c r="F23" s="283" t="s">
        <v>43</v>
      </c>
      <c r="G23" s="146"/>
      <c r="H23" s="144"/>
      <c r="I23" s="342">
        <v>1297.5989999999999</v>
      </c>
      <c r="J23" s="70">
        <f>SUM(K23+L23+M23+N23)</f>
        <v>7569</v>
      </c>
      <c r="K23" s="129">
        <v>4276.5</v>
      </c>
      <c r="L23" s="136">
        <v>3292.5</v>
      </c>
      <c r="M23" s="130">
        <v>0</v>
      </c>
      <c r="N23" s="130">
        <v>0</v>
      </c>
      <c r="O23" s="273" t="s">
        <v>134</v>
      </c>
      <c r="P23" s="264"/>
      <c r="Q23" s="34"/>
    </row>
    <row r="24" spans="1:17" ht="15" customHeight="1" thickBot="1" x14ac:dyDescent="0.25">
      <c r="A24" s="261"/>
      <c r="B24" s="314"/>
      <c r="C24" s="72" t="s">
        <v>17</v>
      </c>
      <c r="D24" s="263"/>
      <c r="E24" s="265"/>
      <c r="F24" s="284"/>
      <c r="G24" s="147"/>
      <c r="H24" s="145"/>
      <c r="I24" s="329"/>
      <c r="J24" s="73">
        <f>J23*2.1%</f>
        <v>158.94900000000001</v>
      </c>
      <c r="K24" s="132"/>
      <c r="L24" s="137"/>
      <c r="M24" s="132"/>
      <c r="N24" s="127"/>
      <c r="O24" s="347"/>
      <c r="P24" s="265"/>
      <c r="Q24" s="34"/>
    </row>
    <row r="25" spans="1:17" ht="81.75" customHeight="1" x14ac:dyDescent="0.2">
      <c r="A25" s="260">
        <v>3132</v>
      </c>
      <c r="B25" s="128"/>
      <c r="C25" s="62" t="s">
        <v>131</v>
      </c>
      <c r="D25" s="74" t="s">
        <v>97</v>
      </c>
      <c r="E25" s="285" t="s">
        <v>108</v>
      </c>
      <c r="F25" s="77" t="s">
        <v>43</v>
      </c>
      <c r="G25" s="268"/>
      <c r="H25" s="343"/>
      <c r="I25" s="342">
        <v>704.80811000000006</v>
      </c>
      <c r="J25" s="78">
        <f>K25++L25+M25+N25</f>
        <v>5900</v>
      </c>
      <c r="K25" s="129">
        <v>4425</v>
      </c>
      <c r="L25" s="136">
        <v>1475</v>
      </c>
      <c r="M25" s="130">
        <v>0</v>
      </c>
      <c r="N25" s="130">
        <v>0</v>
      </c>
      <c r="O25" s="273" t="s">
        <v>134</v>
      </c>
      <c r="P25" s="264"/>
      <c r="Q25" s="34"/>
    </row>
    <row r="26" spans="1:17" ht="15" customHeight="1" thickBot="1" x14ac:dyDescent="0.25">
      <c r="A26" s="261"/>
      <c r="B26" s="131" t="s">
        <v>93</v>
      </c>
      <c r="C26" s="157" t="s">
        <v>17</v>
      </c>
      <c r="D26" s="79"/>
      <c r="E26" s="265"/>
      <c r="F26" s="121"/>
      <c r="G26" s="269"/>
      <c r="H26" s="344"/>
      <c r="I26" s="329"/>
      <c r="J26" s="73">
        <f>J25*2.1%</f>
        <v>123.9</v>
      </c>
      <c r="K26" s="132"/>
      <c r="L26" s="137"/>
      <c r="M26" s="132"/>
      <c r="N26" s="127"/>
      <c r="O26" s="347"/>
      <c r="P26" s="265"/>
      <c r="Q26" s="34"/>
    </row>
    <row r="27" spans="1:17" ht="32.25" customHeight="1" x14ac:dyDescent="0.2">
      <c r="A27" s="260">
        <v>3142</v>
      </c>
      <c r="B27" s="236"/>
      <c r="C27" s="62" t="s">
        <v>144</v>
      </c>
      <c r="D27" s="69" t="s">
        <v>101</v>
      </c>
      <c r="E27" s="285" t="s">
        <v>108</v>
      </c>
      <c r="F27" s="77" t="s">
        <v>147</v>
      </c>
      <c r="G27" s="286">
        <v>18834.784</v>
      </c>
      <c r="H27" s="278"/>
      <c r="I27" s="280">
        <v>199.30199999999999</v>
      </c>
      <c r="J27" s="78">
        <f>K27++L27+M27+N27</f>
        <v>500</v>
      </c>
      <c r="K27" s="210">
        <v>500</v>
      </c>
      <c r="L27" s="130">
        <v>0</v>
      </c>
      <c r="M27" s="130">
        <v>0</v>
      </c>
      <c r="N27" s="130">
        <v>0</v>
      </c>
      <c r="O27" s="264" t="s">
        <v>145</v>
      </c>
      <c r="P27" s="264"/>
      <c r="Q27" s="34"/>
    </row>
    <row r="28" spans="1:17" ht="21" customHeight="1" thickBot="1" x14ac:dyDescent="0.25">
      <c r="A28" s="261"/>
      <c r="B28" s="234" t="s">
        <v>143</v>
      </c>
      <c r="C28" s="157" t="s">
        <v>17</v>
      </c>
      <c r="D28" s="79"/>
      <c r="E28" s="265"/>
      <c r="F28" s="121"/>
      <c r="G28" s="287"/>
      <c r="H28" s="279"/>
      <c r="I28" s="281"/>
      <c r="J28" s="73">
        <f>J27*2.1%</f>
        <v>10.5</v>
      </c>
      <c r="K28" s="132"/>
      <c r="L28" s="137"/>
      <c r="M28" s="132"/>
      <c r="N28" s="127"/>
      <c r="O28" s="282"/>
      <c r="P28" s="265"/>
      <c r="Q28" s="34"/>
    </row>
    <row r="29" spans="1:17" ht="17.25" customHeight="1" thickBot="1" x14ac:dyDescent="0.25">
      <c r="A29" s="361" t="s">
        <v>39</v>
      </c>
      <c r="B29" s="362"/>
      <c r="C29" s="362"/>
      <c r="D29" s="362"/>
      <c r="E29" s="362"/>
      <c r="F29" s="362"/>
      <c r="G29" s="362"/>
      <c r="H29" s="362"/>
      <c r="I29" s="362"/>
      <c r="J29" s="362"/>
      <c r="K29" s="362"/>
      <c r="L29" s="362"/>
      <c r="M29" s="362"/>
      <c r="N29" s="362"/>
      <c r="O29" s="362"/>
      <c r="P29" s="363"/>
      <c r="Q29" s="34"/>
    </row>
    <row r="30" spans="1:17" ht="45" customHeight="1" x14ac:dyDescent="0.2">
      <c r="A30" s="260">
        <v>3122</v>
      </c>
      <c r="B30" s="101"/>
      <c r="C30" s="85" t="s">
        <v>76</v>
      </c>
      <c r="D30" s="86" t="s">
        <v>101</v>
      </c>
      <c r="E30" s="152" t="s">
        <v>53</v>
      </c>
      <c r="F30" s="133" t="s">
        <v>16</v>
      </c>
      <c r="G30" s="120">
        <v>24876.264999999999</v>
      </c>
      <c r="H30" s="129">
        <v>10390.700000000001</v>
      </c>
      <c r="I30" s="142">
        <v>3378.8386300000002</v>
      </c>
      <c r="J30" s="64">
        <f>SUM(K30+L30+M30+N30)</f>
        <v>1500</v>
      </c>
      <c r="K30" s="82">
        <v>1500</v>
      </c>
      <c r="L30" s="129">
        <v>0</v>
      </c>
      <c r="M30" s="82">
        <v>0</v>
      </c>
      <c r="N30" s="129">
        <v>0</v>
      </c>
      <c r="O30" s="264" t="s">
        <v>123</v>
      </c>
      <c r="P30" s="264" t="s">
        <v>83</v>
      </c>
      <c r="Q30" s="35"/>
    </row>
    <row r="31" spans="1:17" ht="22.5" customHeight="1" thickBot="1" x14ac:dyDescent="0.25">
      <c r="A31" s="261"/>
      <c r="B31" s="131" t="s">
        <v>40</v>
      </c>
      <c r="C31" s="80" t="s">
        <v>17</v>
      </c>
      <c r="D31" s="87"/>
      <c r="E31" s="135"/>
      <c r="F31" s="134"/>
      <c r="G31" s="121"/>
      <c r="H31" s="147"/>
      <c r="I31" s="158"/>
      <c r="J31" s="73">
        <f>J30*2.1%</f>
        <v>31.500000000000004</v>
      </c>
      <c r="K31" s="83"/>
      <c r="L31" s="137"/>
      <c r="M31" s="83"/>
      <c r="N31" s="132"/>
      <c r="O31" s="282"/>
      <c r="P31" s="265"/>
      <c r="Q31" s="35"/>
    </row>
    <row r="32" spans="1:17" ht="44.25" customHeight="1" x14ac:dyDescent="0.2">
      <c r="A32" s="288">
        <v>3122</v>
      </c>
      <c r="B32" s="292" t="s">
        <v>22</v>
      </c>
      <c r="C32" s="81" t="s">
        <v>75</v>
      </c>
      <c r="D32" s="86" t="s">
        <v>101</v>
      </c>
      <c r="E32" s="122" t="s">
        <v>54</v>
      </c>
      <c r="F32" s="138" t="s">
        <v>16</v>
      </c>
      <c r="G32" s="283"/>
      <c r="H32" s="283"/>
      <c r="I32" s="302">
        <v>642.48703</v>
      </c>
      <c r="J32" s="64">
        <f>SUM(K32:N33)</f>
        <v>100</v>
      </c>
      <c r="K32" s="129">
        <v>0</v>
      </c>
      <c r="L32" s="194">
        <v>100</v>
      </c>
      <c r="M32" s="129">
        <v>0</v>
      </c>
      <c r="N32" s="129">
        <v>0</v>
      </c>
      <c r="O32" s="264" t="s">
        <v>123</v>
      </c>
      <c r="P32" s="264" t="s">
        <v>33</v>
      </c>
      <c r="Q32" s="35"/>
    </row>
    <row r="33" spans="1:17" ht="22.5" customHeight="1" thickBot="1" x14ac:dyDescent="0.25">
      <c r="A33" s="289"/>
      <c r="B33" s="293"/>
      <c r="C33" s="72" t="s">
        <v>17</v>
      </c>
      <c r="D33" s="87"/>
      <c r="E33" s="135"/>
      <c r="F33" s="134"/>
      <c r="G33" s="284"/>
      <c r="H33" s="284"/>
      <c r="I33" s="303"/>
      <c r="J33" s="73">
        <f>J32*2.1%</f>
        <v>2.1</v>
      </c>
      <c r="K33" s="132"/>
      <c r="L33" s="132"/>
      <c r="M33" s="132"/>
      <c r="N33" s="132"/>
      <c r="O33" s="282"/>
      <c r="P33" s="265"/>
      <c r="Q33" s="35"/>
    </row>
    <row r="34" spans="1:17" ht="69.75" customHeight="1" x14ac:dyDescent="0.2">
      <c r="A34" s="288">
        <v>3122</v>
      </c>
      <c r="B34" s="244"/>
      <c r="C34" s="62" t="s">
        <v>139</v>
      </c>
      <c r="D34" s="86" t="s">
        <v>101</v>
      </c>
      <c r="E34" s="122" t="s">
        <v>46</v>
      </c>
      <c r="F34" s="138" t="s">
        <v>16</v>
      </c>
      <c r="G34" s="120">
        <v>32792.269</v>
      </c>
      <c r="H34" s="120">
        <v>21909.952399999998</v>
      </c>
      <c r="I34" s="136">
        <v>7171.7262000000001</v>
      </c>
      <c r="J34" s="64">
        <f>SUM(K34:N35)</f>
        <v>2900</v>
      </c>
      <c r="K34" s="129">
        <v>2500</v>
      </c>
      <c r="L34" s="129">
        <v>0</v>
      </c>
      <c r="M34" s="129">
        <v>0</v>
      </c>
      <c r="N34" s="194">
        <v>400</v>
      </c>
      <c r="O34" s="264" t="s">
        <v>123</v>
      </c>
      <c r="P34" s="122" t="s">
        <v>84</v>
      </c>
      <c r="Q34" s="35"/>
    </row>
    <row r="35" spans="1:17" ht="17.25" customHeight="1" thickBot="1" x14ac:dyDescent="0.25">
      <c r="A35" s="289"/>
      <c r="B35" s="245" t="s">
        <v>41</v>
      </c>
      <c r="C35" s="157" t="s">
        <v>17</v>
      </c>
      <c r="D35" s="87"/>
      <c r="E35" s="135"/>
      <c r="F35" s="134"/>
      <c r="G35" s="121"/>
      <c r="H35" s="121"/>
      <c r="I35" s="137"/>
      <c r="J35" s="73">
        <f>J34*2.1%</f>
        <v>60.900000000000006</v>
      </c>
      <c r="K35" s="132"/>
      <c r="L35" s="132"/>
      <c r="M35" s="132"/>
      <c r="N35" s="132"/>
      <c r="O35" s="282"/>
      <c r="P35" s="123"/>
      <c r="Q35" s="35"/>
    </row>
    <row r="36" spans="1:17" ht="57" customHeight="1" x14ac:dyDescent="0.2">
      <c r="A36" s="290">
        <v>3122</v>
      </c>
      <c r="B36" s="295" t="s">
        <v>42</v>
      </c>
      <c r="C36" s="62" t="s">
        <v>21</v>
      </c>
      <c r="D36" s="86" t="s">
        <v>101</v>
      </c>
      <c r="E36" s="264" t="s">
        <v>55</v>
      </c>
      <c r="F36" s="283" t="s">
        <v>60</v>
      </c>
      <c r="G36" s="283"/>
      <c r="H36" s="275"/>
      <c r="I36" s="271"/>
      <c r="J36" s="64">
        <f>K36+L36+M36+N36</f>
        <v>500</v>
      </c>
      <c r="K36" s="129">
        <v>500</v>
      </c>
      <c r="L36" s="129">
        <v>0</v>
      </c>
      <c r="M36" s="94">
        <v>0</v>
      </c>
      <c r="N36" s="94">
        <v>0</v>
      </c>
      <c r="O36" s="268" t="s">
        <v>52</v>
      </c>
      <c r="P36" s="359"/>
      <c r="Q36" s="35"/>
    </row>
    <row r="37" spans="1:17" ht="18" customHeight="1" x14ac:dyDescent="0.2">
      <c r="A37" s="291"/>
      <c r="B37" s="314"/>
      <c r="C37" s="157" t="s">
        <v>17</v>
      </c>
      <c r="D37" s="89"/>
      <c r="E37" s="265"/>
      <c r="F37" s="284"/>
      <c r="G37" s="284"/>
      <c r="H37" s="276"/>
      <c r="I37" s="277"/>
      <c r="J37" s="73">
        <f>J36*2.1%</f>
        <v>10.5</v>
      </c>
      <c r="K37" s="132"/>
      <c r="L37" s="132"/>
      <c r="M37" s="91"/>
      <c r="N37" s="132"/>
      <c r="O37" s="269"/>
      <c r="P37" s="360"/>
      <c r="Q37" s="35"/>
    </row>
    <row r="38" spans="1:17" ht="68.25" customHeight="1" x14ac:dyDescent="0.2">
      <c r="A38" s="288">
        <v>3122</v>
      </c>
      <c r="B38" s="236"/>
      <c r="C38" s="62" t="s">
        <v>136</v>
      </c>
      <c r="D38" s="86" t="s">
        <v>101</v>
      </c>
      <c r="E38" s="122" t="s">
        <v>103</v>
      </c>
      <c r="F38" s="283" t="s">
        <v>16</v>
      </c>
      <c r="G38" s="120">
        <v>9604.0139999999992</v>
      </c>
      <c r="H38" s="120">
        <v>5147.4923200000003</v>
      </c>
      <c r="I38" s="136">
        <v>168</v>
      </c>
      <c r="J38" s="64">
        <f>K38+L38+M38+N38</f>
        <v>1437.2909999999999</v>
      </c>
      <c r="K38" s="194">
        <v>492.291</v>
      </c>
      <c r="L38" s="94">
        <v>0</v>
      </c>
      <c r="M38" s="194">
        <v>945</v>
      </c>
      <c r="N38" s="94">
        <v>0</v>
      </c>
      <c r="O38" s="268" t="s">
        <v>52</v>
      </c>
      <c r="P38" s="122" t="s">
        <v>104</v>
      </c>
      <c r="Q38" s="35"/>
    </row>
    <row r="39" spans="1:17" ht="16.5" customHeight="1" x14ac:dyDescent="0.2">
      <c r="A39" s="289"/>
      <c r="B39" s="234" t="s">
        <v>79</v>
      </c>
      <c r="C39" s="157" t="s">
        <v>17</v>
      </c>
      <c r="D39" s="87"/>
      <c r="E39" s="152"/>
      <c r="F39" s="284"/>
      <c r="G39" s="246"/>
      <c r="H39" s="155"/>
      <c r="I39" s="130"/>
      <c r="J39" s="73">
        <f>J38*2.1%</f>
        <v>30.183111</v>
      </c>
      <c r="K39" s="132"/>
      <c r="L39" s="132"/>
      <c r="M39" s="91"/>
      <c r="N39" s="132"/>
      <c r="O39" s="269"/>
      <c r="P39" s="123"/>
      <c r="Q39" s="35"/>
    </row>
    <row r="40" spans="1:17" ht="57" customHeight="1" x14ac:dyDescent="0.2">
      <c r="A40" s="288">
        <v>3142</v>
      </c>
      <c r="B40" s="244"/>
      <c r="C40" s="62" t="s">
        <v>102</v>
      </c>
      <c r="D40" s="86" t="s">
        <v>101</v>
      </c>
      <c r="E40" s="122" t="s">
        <v>103</v>
      </c>
      <c r="F40" s="283" t="s">
        <v>16</v>
      </c>
      <c r="G40" s="283"/>
      <c r="H40" s="275"/>
      <c r="I40" s="271">
        <v>99.894000000000005</v>
      </c>
      <c r="J40" s="64">
        <f>K40+L40+M40+N40</f>
        <v>7.7089999999999996</v>
      </c>
      <c r="K40" s="194">
        <v>7.7089999999999996</v>
      </c>
      <c r="L40" s="194">
        <v>0</v>
      </c>
      <c r="M40" s="129">
        <v>0</v>
      </c>
      <c r="N40" s="129">
        <v>0</v>
      </c>
      <c r="O40" s="268" t="s">
        <v>52</v>
      </c>
      <c r="P40" s="92" t="s">
        <v>33</v>
      </c>
      <c r="Q40" s="35"/>
    </row>
    <row r="41" spans="1:17" ht="16.5" customHeight="1" x14ac:dyDescent="0.2">
      <c r="A41" s="289"/>
      <c r="B41" s="245" t="s">
        <v>80</v>
      </c>
      <c r="C41" s="157" t="s">
        <v>17</v>
      </c>
      <c r="D41" s="89"/>
      <c r="E41" s="123"/>
      <c r="F41" s="284"/>
      <c r="G41" s="284"/>
      <c r="H41" s="276"/>
      <c r="I41" s="277"/>
      <c r="J41" s="73">
        <f>J40*2.1%</f>
        <v>0.16188900000000001</v>
      </c>
      <c r="K41" s="132"/>
      <c r="L41" s="132"/>
      <c r="M41" s="132"/>
      <c r="N41" s="132"/>
      <c r="O41" s="269"/>
      <c r="P41" s="123"/>
      <c r="Q41" s="35"/>
    </row>
    <row r="42" spans="1:17" ht="64.5" customHeight="1" x14ac:dyDescent="0.2">
      <c r="A42" s="260">
        <v>3122</v>
      </c>
      <c r="B42" s="247"/>
      <c r="C42" s="248" t="s">
        <v>150</v>
      </c>
      <c r="D42" s="218" t="s">
        <v>101</v>
      </c>
      <c r="E42" s="207" t="s">
        <v>109</v>
      </c>
      <c r="F42" s="219" t="s">
        <v>16</v>
      </c>
      <c r="G42" s="219">
        <v>7471.8440000000001</v>
      </c>
      <c r="H42" s="220">
        <v>5277</v>
      </c>
      <c r="I42" s="192">
        <v>1071.5219999999999</v>
      </c>
      <c r="J42" s="195">
        <f>SUM(K42+L42+M42+N42)</f>
        <v>1471.8440000000001</v>
      </c>
      <c r="K42" s="194">
        <v>1471.8440000000001</v>
      </c>
      <c r="L42" s="194">
        <v>0</v>
      </c>
      <c r="M42" s="221">
        <v>0</v>
      </c>
      <c r="N42" s="194">
        <v>0</v>
      </c>
      <c r="O42" s="268" t="s">
        <v>168</v>
      </c>
      <c r="P42" s="264" t="s">
        <v>111</v>
      </c>
      <c r="Q42" s="35"/>
    </row>
    <row r="43" spans="1:17" ht="16.5" customHeight="1" x14ac:dyDescent="0.2">
      <c r="A43" s="261"/>
      <c r="B43" s="249" t="s">
        <v>148</v>
      </c>
      <c r="C43" s="197" t="s">
        <v>17</v>
      </c>
      <c r="D43" s="222"/>
      <c r="E43" s="206"/>
      <c r="F43" s="223"/>
      <c r="G43" s="223"/>
      <c r="H43" s="225"/>
      <c r="I43" s="226"/>
      <c r="J43" s="203">
        <f>J42*2.1%</f>
        <v>30.908724000000003</v>
      </c>
      <c r="K43" s="202"/>
      <c r="L43" s="202"/>
      <c r="M43" s="224"/>
      <c r="N43" s="202"/>
      <c r="O43" s="269"/>
      <c r="P43" s="265"/>
      <c r="Q43" s="35"/>
    </row>
    <row r="44" spans="1:17" ht="70.5" customHeight="1" x14ac:dyDescent="0.2">
      <c r="A44" s="260">
        <v>3122</v>
      </c>
      <c r="B44" s="247"/>
      <c r="C44" s="248" t="s">
        <v>151</v>
      </c>
      <c r="D44" s="218" t="s">
        <v>101</v>
      </c>
      <c r="E44" s="207" t="s">
        <v>109</v>
      </c>
      <c r="F44" s="219" t="s">
        <v>16</v>
      </c>
      <c r="G44" s="219">
        <v>3721.7440000000001</v>
      </c>
      <c r="H44" s="220">
        <v>2620</v>
      </c>
      <c r="I44" s="192">
        <v>561.96824000000004</v>
      </c>
      <c r="J44" s="195">
        <f>SUM(K44+L44+M44+N44)</f>
        <v>1021.744</v>
      </c>
      <c r="K44" s="194">
        <v>1021.744</v>
      </c>
      <c r="L44" s="194">
        <v>0</v>
      </c>
      <c r="M44" s="221">
        <v>0</v>
      </c>
      <c r="N44" s="194">
        <v>0</v>
      </c>
      <c r="O44" s="268" t="s">
        <v>168</v>
      </c>
      <c r="P44" s="264" t="s">
        <v>110</v>
      </c>
      <c r="Q44" s="35"/>
    </row>
    <row r="45" spans="1:17" ht="15" customHeight="1" x14ac:dyDescent="0.2">
      <c r="A45" s="261"/>
      <c r="B45" s="249" t="s">
        <v>149</v>
      </c>
      <c r="C45" s="197" t="s">
        <v>17</v>
      </c>
      <c r="D45" s="222"/>
      <c r="E45" s="206"/>
      <c r="F45" s="223"/>
      <c r="G45" s="223"/>
      <c r="H45" s="226"/>
      <c r="I45" s="226"/>
      <c r="J45" s="203">
        <f>J44*2.1%</f>
        <v>21.456624000000001</v>
      </c>
      <c r="K45" s="224"/>
      <c r="L45" s="204"/>
      <c r="M45" s="224"/>
      <c r="N45" s="202"/>
      <c r="O45" s="269"/>
      <c r="P45" s="265"/>
      <c r="Q45" s="35"/>
    </row>
    <row r="46" spans="1:17" ht="18.75" customHeight="1" x14ac:dyDescent="0.2">
      <c r="A46" s="299" t="s">
        <v>152</v>
      </c>
      <c r="B46" s="300"/>
      <c r="C46" s="300"/>
      <c r="D46" s="300"/>
      <c r="E46" s="300"/>
      <c r="F46" s="300"/>
      <c r="G46" s="300"/>
      <c r="H46" s="300"/>
      <c r="I46" s="300"/>
      <c r="J46" s="300"/>
      <c r="K46" s="300"/>
      <c r="L46" s="300"/>
      <c r="M46" s="300"/>
      <c r="N46" s="300"/>
      <c r="O46" s="300"/>
      <c r="P46" s="301"/>
      <c r="Q46" s="35"/>
    </row>
    <row r="47" spans="1:17" ht="63" customHeight="1" x14ac:dyDescent="0.2">
      <c r="A47" s="260">
        <v>3122</v>
      </c>
      <c r="B47" s="236"/>
      <c r="C47" s="208" t="s">
        <v>49</v>
      </c>
      <c r="D47" s="209" t="s">
        <v>101</v>
      </c>
      <c r="E47" s="264" t="s">
        <v>50</v>
      </c>
      <c r="F47" s="283" t="s">
        <v>16</v>
      </c>
      <c r="G47" s="268">
        <v>8085.7030000000004</v>
      </c>
      <c r="H47" s="302">
        <v>5579.6376</v>
      </c>
      <c r="I47" s="283">
        <v>2669.2302</v>
      </c>
      <c r="J47" s="195">
        <f>SUM(K47+L47+M47+N47)</f>
        <v>500</v>
      </c>
      <c r="K47" s="210">
        <v>200</v>
      </c>
      <c r="L47" s="194">
        <v>300</v>
      </c>
      <c r="M47" s="194">
        <v>0</v>
      </c>
      <c r="N47" s="194">
        <v>0</v>
      </c>
      <c r="O47" s="268" t="s">
        <v>168</v>
      </c>
      <c r="P47" s="207" t="s">
        <v>85</v>
      </c>
      <c r="Q47" s="35"/>
    </row>
    <row r="48" spans="1:17" ht="17.25" customHeight="1" x14ac:dyDescent="0.2">
      <c r="A48" s="261"/>
      <c r="B48" s="234" t="s">
        <v>165</v>
      </c>
      <c r="C48" s="211" t="s">
        <v>17</v>
      </c>
      <c r="D48" s="212"/>
      <c r="E48" s="265"/>
      <c r="F48" s="284"/>
      <c r="G48" s="269"/>
      <c r="H48" s="303"/>
      <c r="I48" s="284"/>
      <c r="J48" s="203">
        <f>J47*2.1%</f>
        <v>10.5</v>
      </c>
      <c r="K48" s="202"/>
      <c r="L48" s="204"/>
      <c r="M48" s="202"/>
      <c r="N48" s="201"/>
      <c r="O48" s="269"/>
      <c r="P48" s="206"/>
      <c r="Q48" s="35"/>
    </row>
    <row r="49" spans="1:20" ht="58.5" customHeight="1" x14ac:dyDescent="0.2">
      <c r="A49" s="260">
        <v>3142</v>
      </c>
      <c r="B49" s="244"/>
      <c r="C49" s="213" t="s">
        <v>74</v>
      </c>
      <c r="D49" s="214" t="s">
        <v>101</v>
      </c>
      <c r="E49" s="258" t="s">
        <v>46</v>
      </c>
      <c r="F49" s="302" t="s">
        <v>48</v>
      </c>
      <c r="G49" s="258">
        <v>32389.261999999999</v>
      </c>
      <c r="H49" s="302">
        <v>24919.402999999998</v>
      </c>
      <c r="I49" s="302">
        <v>6057.1743500000002</v>
      </c>
      <c r="J49" s="215">
        <f>SUM(K49+L49+M49+N49)</f>
        <v>100</v>
      </c>
      <c r="K49" s="210">
        <v>100</v>
      </c>
      <c r="L49" s="210">
        <v>0</v>
      </c>
      <c r="M49" s="210">
        <v>0</v>
      </c>
      <c r="N49" s="210">
        <v>0</v>
      </c>
      <c r="O49" s="268" t="s">
        <v>168</v>
      </c>
      <c r="P49" s="258" t="s">
        <v>58</v>
      </c>
      <c r="Q49" s="35"/>
    </row>
    <row r="50" spans="1:20" ht="18" customHeight="1" x14ac:dyDescent="0.2">
      <c r="A50" s="261"/>
      <c r="B50" s="245" t="s">
        <v>166</v>
      </c>
      <c r="C50" s="216" t="s">
        <v>17</v>
      </c>
      <c r="D50" s="217"/>
      <c r="E50" s="259"/>
      <c r="F50" s="303"/>
      <c r="G50" s="259"/>
      <c r="H50" s="303"/>
      <c r="I50" s="303"/>
      <c r="J50" s="203">
        <f>J49*2.1%</f>
        <v>2.1</v>
      </c>
      <c r="K50" s="204"/>
      <c r="L50" s="204"/>
      <c r="M50" s="204"/>
      <c r="N50" s="204"/>
      <c r="O50" s="269"/>
      <c r="P50" s="259"/>
      <c r="Q50" s="35"/>
    </row>
    <row r="51" spans="1:20" ht="16.5" customHeight="1" x14ac:dyDescent="0.2">
      <c r="A51" s="299" t="s">
        <v>153</v>
      </c>
      <c r="B51" s="300"/>
      <c r="C51" s="300"/>
      <c r="D51" s="300"/>
      <c r="E51" s="300"/>
      <c r="F51" s="300"/>
      <c r="G51" s="300"/>
      <c r="H51" s="300"/>
      <c r="I51" s="300"/>
      <c r="J51" s="300"/>
      <c r="K51" s="300"/>
      <c r="L51" s="300"/>
      <c r="M51" s="300"/>
      <c r="N51" s="300"/>
      <c r="O51" s="300"/>
      <c r="P51" s="301"/>
      <c r="Q51" s="30"/>
      <c r="R51" s="7"/>
      <c r="S51" s="5"/>
      <c r="T51" s="4"/>
    </row>
    <row r="52" spans="1:20" ht="37.5" customHeight="1" x14ac:dyDescent="0.2">
      <c r="A52" s="260">
        <v>3122</v>
      </c>
      <c r="B52" s="236"/>
      <c r="C52" s="62" t="s">
        <v>73</v>
      </c>
      <c r="D52" s="159" t="s">
        <v>101</v>
      </c>
      <c r="E52" s="264" t="s">
        <v>103</v>
      </c>
      <c r="F52" s="355" t="s">
        <v>16</v>
      </c>
      <c r="G52" s="170">
        <v>19629.402999999998</v>
      </c>
      <c r="H52" s="173"/>
      <c r="I52" s="302">
        <v>140.41519</v>
      </c>
      <c r="J52" s="64">
        <f>K52+L52+M52+N52</f>
        <v>4000</v>
      </c>
      <c r="K52" s="129">
        <v>2500</v>
      </c>
      <c r="L52" s="194">
        <v>1500</v>
      </c>
      <c r="M52" s="129">
        <v>0</v>
      </c>
      <c r="N52" s="129">
        <v>0</v>
      </c>
      <c r="O52" s="345" t="s">
        <v>126</v>
      </c>
      <c r="P52" s="122" t="s">
        <v>137</v>
      </c>
      <c r="Q52" s="30"/>
      <c r="R52" s="7"/>
      <c r="S52" s="5"/>
      <c r="T52" s="4"/>
    </row>
    <row r="53" spans="1:20" ht="18" customHeight="1" x14ac:dyDescent="0.2">
      <c r="A53" s="261"/>
      <c r="B53" s="234" t="s">
        <v>105</v>
      </c>
      <c r="C53" s="93" t="s">
        <v>17</v>
      </c>
      <c r="D53" s="87"/>
      <c r="E53" s="265"/>
      <c r="F53" s="356"/>
      <c r="G53" s="171"/>
      <c r="H53" s="145"/>
      <c r="I53" s="303"/>
      <c r="J53" s="73">
        <f>J52*2.1%</f>
        <v>84</v>
      </c>
      <c r="K53" s="132"/>
      <c r="L53" s="137"/>
      <c r="M53" s="127"/>
      <c r="N53" s="127"/>
      <c r="O53" s="346"/>
      <c r="P53" s="123"/>
      <c r="Q53" s="30"/>
      <c r="R53" s="7"/>
      <c r="S53" s="5"/>
      <c r="T53" s="4"/>
    </row>
    <row r="54" spans="1:20" ht="16.5" customHeight="1" thickBot="1" x14ac:dyDescent="0.25">
      <c r="A54" s="364" t="s">
        <v>154</v>
      </c>
      <c r="B54" s="309"/>
      <c r="C54" s="309"/>
      <c r="D54" s="309"/>
      <c r="E54" s="309"/>
      <c r="F54" s="309"/>
      <c r="G54" s="349"/>
      <c r="H54" s="349"/>
      <c r="I54" s="309"/>
      <c r="J54" s="309"/>
      <c r="K54" s="309"/>
      <c r="L54" s="309"/>
      <c r="M54" s="309"/>
      <c r="N54" s="309"/>
      <c r="O54" s="309"/>
      <c r="P54" s="310"/>
      <c r="Q54" s="30"/>
      <c r="R54" s="7"/>
      <c r="S54" s="5"/>
      <c r="T54" s="4"/>
    </row>
    <row r="55" spans="1:20" ht="96.75" customHeight="1" x14ac:dyDescent="0.2">
      <c r="A55" s="260">
        <v>3132</v>
      </c>
      <c r="B55" s="295" t="s">
        <v>37</v>
      </c>
      <c r="C55" s="62" t="s">
        <v>140</v>
      </c>
      <c r="D55" s="262" t="s">
        <v>98</v>
      </c>
      <c r="E55" s="352" t="s">
        <v>100</v>
      </c>
      <c r="F55" s="283" t="s">
        <v>16</v>
      </c>
      <c r="G55" s="271"/>
      <c r="H55" s="271"/>
      <c r="I55" s="271">
        <v>252.726</v>
      </c>
      <c r="J55" s="78">
        <f>SUM(K55+L55+M55+N55)</f>
        <v>3231</v>
      </c>
      <c r="K55" s="94">
        <v>1824</v>
      </c>
      <c r="L55" s="196">
        <v>0</v>
      </c>
      <c r="M55" s="94">
        <v>0</v>
      </c>
      <c r="N55" s="196">
        <v>1407</v>
      </c>
      <c r="O55" s="273" t="s">
        <v>134</v>
      </c>
      <c r="P55" s="264" t="s">
        <v>33</v>
      </c>
      <c r="Q55" s="30"/>
      <c r="R55" s="7"/>
      <c r="S55" s="5"/>
      <c r="T55" s="4"/>
    </row>
    <row r="56" spans="1:20" ht="15" customHeight="1" x14ac:dyDescent="0.2">
      <c r="A56" s="304"/>
      <c r="B56" s="312"/>
      <c r="C56" s="231" t="s">
        <v>17</v>
      </c>
      <c r="D56" s="313"/>
      <c r="E56" s="357"/>
      <c r="F56" s="358"/>
      <c r="G56" s="272"/>
      <c r="H56" s="272"/>
      <c r="I56" s="272"/>
      <c r="J56" s="99">
        <f>J55*2.1%</f>
        <v>67.850999999999999</v>
      </c>
      <c r="K56" s="71"/>
      <c r="L56" s="177"/>
      <c r="M56" s="232"/>
      <c r="N56" s="153"/>
      <c r="O56" s="274"/>
      <c r="P56" s="270"/>
      <c r="Q56" s="30"/>
      <c r="R56" s="7"/>
      <c r="S56" s="5"/>
      <c r="T56" s="4"/>
    </row>
    <row r="57" spans="1:20" ht="96.75" customHeight="1" x14ac:dyDescent="0.2">
      <c r="A57" s="260">
        <v>3132</v>
      </c>
      <c r="B57" s="295" t="s">
        <v>95</v>
      </c>
      <c r="C57" s="62" t="s">
        <v>141</v>
      </c>
      <c r="D57" s="262" t="s">
        <v>99</v>
      </c>
      <c r="E57" s="352">
        <v>2016</v>
      </c>
      <c r="F57" s="283" t="s">
        <v>16</v>
      </c>
      <c r="G57" s="271"/>
      <c r="H57" s="271"/>
      <c r="I57" s="271">
        <v>32.877940000000002</v>
      </c>
      <c r="J57" s="78">
        <f>SUM(K57+L57+M57+N57)</f>
        <v>300</v>
      </c>
      <c r="K57" s="94">
        <v>300</v>
      </c>
      <c r="L57" s="94">
        <v>0</v>
      </c>
      <c r="M57" s="94">
        <v>0</v>
      </c>
      <c r="N57" s="129">
        <v>0</v>
      </c>
      <c r="O57" s="350" t="s">
        <v>134</v>
      </c>
      <c r="P57" s="264" t="s">
        <v>33</v>
      </c>
      <c r="Q57" s="30"/>
      <c r="R57" s="7"/>
      <c r="S57" s="5"/>
      <c r="T57" s="4"/>
    </row>
    <row r="58" spans="1:20" ht="15" customHeight="1" x14ac:dyDescent="0.2">
      <c r="A58" s="261"/>
      <c r="B58" s="314"/>
      <c r="C58" s="93" t="s">
        <v>17</v>
      </c>
      <c r="D58" s="263"/>
      <c r="E58" s="353"/>
      <c r="F58" s="284"/>
      <c r="G58" s="277"/>
      <c r="H58" s="277"/>
      <c r="I58" s="277"/>
      <c r="J58" s="73">
        <f>J57*2.1%</f>
        <v>6.3000000000000007</v>
      </c>
      <c r="K58" s="91"/>
      <c r="L58" s="95"/>
      <c r="M58" s="96"/>
      <c r="N58" s="127"/>
      <c r="O58" s="347"/>
      <c r="P58" s="265"/>
      <c r="Q58" s="30"/>
      <c r="R58" s="7"/>
      <c r="S58" s="5"/>
      <c r="T58" s="4"/>
    </row>
    <row r="59" spans="1:20" ht="63" customHeight="1" x14ac:dyDescent="0.2">
      <c r="A59" s="260">
        <v>3132</v>
      </c>
      <c r="B59" s="295" t="s">
        <v>81</v>
      </c>
      <c r="C59" s="62" t="s">
        <v>72</v>
      </c>
      <c r="D59" s="262" t="s">
        <v>98</v>
      </c>
      <c r="E59" s="352" t="s">
        <v>51</v>
      </c>
      <c r="F59" s="283" t="s">
        <v>16</v>
      </c>
      <c r="G59" s="268">
        <v>10273.225</v>
      </c>
      <c r="H59" s="271">
        <v>3562.748</v>
      </c>
      <c r="I59" s="271">
        <v>57.433799999999998</v>
      </c>
      <c r="J59" s="78">
        <f>SUM(K59:N59)</f>
        <v>3500</v>
      </c>
      <c r="K59" s="94">
        <v>3500</v>
      </c>
      <c r="L59" s="94">
        <v>0</v>
      </c>
      <c r="M59" s="94">
        <v>0</v>
      </c>
      <c r="N59" s="94">
        <v>0</v>
      </c>
      <c r="O59" s="268" t="s">
        <v>168</v>
      </c>
      <c r="P59" s="264" t="s">
        <v>94</v>
      </c>
      <c r="Q59" s="30"/>
      <c r="R59" s="7"/>
      <c r="S59" s="5"/>
      <c r="T59" s="4"/>
    </row>
    <row r="60" spans="1:20" ht="15" customHeight="1" x14ac:dyDescent="0.2">
      <c r="A60" s="261"/>
      <c r="B60" s="314"/>
      <c r="C60" s="80" t="s">
        <v>17</v>
      </c>
      <c r="D60" s="263"/>
      <c r="E60" s="353"/>
      <c r="F60" s="284"/>
      <c r="G60" s="269"/>
      <c r="H60" s="277"/>
      <c r="I60" s="277"/>
      <c r="J60" s="73">
        <f>J59*2.1%</f>
        <v>73.5</v>
      </c>
      <c r="K60" s="91"/>
      <c r="L60" s="95"/>
      <c r="M60" s="96"/>
      <c r="N60" s="96"/>
      <c r="O60" s="269"/>
      <c r="P60" s="265"/>
      <c r="Q60" s="30"/>
      <c r="R60" s="7"/>
      <c r="S60" s="5"/>
      <c r="T60" s="4"/>
    </row>
    <row r="61" spans="1:20" ht="18.75" customHeight="1" x14ac:dyDescent="0.2">
      <c r="A61" s="308" t="s">
        <v>155</v>
      </c>
      <c r="B61" s="309"/>
      <c r="C61" s="309"/>
      <c r="D61" s="309"/>
      <c r="E61" s="309"/>
      <c r="F61" s="309"/>
      <c r="G61" s="309"/>
      <c r="H61" s="309"/>
      <c r="I61" s="309"/>
      <c r="J61" s="309"/>
      <c r="K61" s="309"/>
      <c r="L61" s="309"/>
      <c r="M61" s="309"/>
      <c r="N61" s="309"/>
      <c r="O61" s="309"/>
      <c r="P61" s="310"/>
      <c r="Q61" s="30"/>
      <c r="R61" s="7"/>
      <c r="S61" s="5"/>
      <c r="T61" s="4"/>
    </row>
    <row r="62" spans="1:20" ht="57.75" customHeight="1" x14ac:dyDescent="0.2">
      <c r="A62" s="260">
        <v>3122</v>
      </c>
      <c r="B62" s="236"/>
      <c r="C62" s="227" t="s">
        <v>67</v>
      </c>
      <c r="D62" s="262" t="s">
        <v>101</v>
      </c>
      <c r="E62" s="264" t="s">
        <v>146</v>
      </c>
      <c r="F62" s="266" t="s">
        <v>16</v>
      </c>
      <c r="G62" s="192">
        <v>51469.631999999998</v>
      </c>
      <c r="H62" s="194">
        <v>30653.169600000001</v>
      </c>
      <c r="I62" s="194">
        <v>1281.2</v>
      </c>
      <c r="J62" s="195">
        <f>K62+L62+M62+N62</f>
        <v>1000</v>
      </c>
      <c r="K62" s="194">
        <v>1000</v>
      </c>
      <c r="L62" s="210">
        <v>0</v>
      </c>
      <c r="M62" s="194">
        <v>0</v>
      </c>
      <c r="N62" s="194">
        <v>0</v>
      </c>
      <c r="O62" s="268" t="s">
        <v>168</v>
      </c>
      <c r="P62" s="207" t="s">
        <v>86</v>
      </c>
      <c r="Q62" s="30"/>
      <c r="R62" s="7"/>
      <c r="S62" s="5"/>
      <c r="T62" s="4"/>
    </row>
    <row r="63" spans="1:20" ht="18.75" customHeight="1" x14ac:dyDescent="0.2">
      <c r="A63" s="261"/>
      <c r="B63" s="234" t="s">
        <v>118</v>
      </c>
      <c r="C63" s="197" t="s">
        <v>17</v>
      </c>
      <c r="D63" s="263"/>
      <c r="E63" s="265"/>
      <c r="F63" s="267"/>
      <c r="G63" s="200"/>
      <c r="H63" s="201"/>
      <c r="I63" s="202"/>
      <c r="J63" s="203">
        <f>J62*2.1%</f>
        <v>21</v>
      </c>
      <c r="K63" s="202"/>
      <c r="L63" s="204"/>
      <c r="M63" s="202"/>
      <c r="N63" s="201"/>
      <c r="O63" s="269"/>
      <c r="P63" s="206"/>
      <c r="Q63" s="30"/>
      <c r="R63" s="7"/>
      <c r="S63" s="5"/>
      <c r="T63" s="4"/>
    </row>
    <row r="64" spans="1:20" ht="44.25" customHeight="1" x14ac:dyDescent="0.2">
      <c r="A64" s="260">
        <v>3122</v>
      </c>
      <c r="B64" s="244"/>
      <c r="C64" s="248" t="s">
        <v>112</v>
      </c>
      <c r="D64" s="159" t="s">
        <v>101</v>
      </c>
      <c r="E64" s="122" t="s">
        <v>115</v>
      </c>
      <c r="F64" s="283" t="s">
        <v>16</v>
      </c>
      <c r="G64" s="124"/>
      <c r="H64" s="126"/>
      <c r="I64" s="120"/>
      <c r="J64" s="64">
        <f>K64+L64+M64+N64</f>
        <v>727</v>
      </c>
      <c r="K64" s="129">
        <v>0</v>
      </c>
      <c r="L64" s="194">
        <v>727</v>
      </c>
      <c r="M64" s="194">
        <v>0</v>
      </c>
      <c r="N64" s="129">
        <v>0</v>
      </c>
      <c r="O64" s="345" t="s">
        <v>127</v>
      </c>
      <c r="P64" s="122" t="s">
        <v>87</v>
      </c>
      <c r="Q64" s="30"/>
      <c r="R64" s="6"/>
      <c r="S64" s="8"/>
    </row>
    <row r="65" spans="1:19" ht="12.75" customHeight="1" x14ac:dyDescent="0.2">
      <c r="A65" s="261"/>
      <c r="B65" s="245" t="s">
        <v>119</v>
      </c>
      <c r="C65" s="80" t="s">
        <v>17</v>
      </c>
      <c r="D65" s="165"/>
      <c r="E65" s="123"/>
      <c r="F65" s="284"/>
      <c r="G65" s="125"/>
      <c r="H65" s="127"/>
      <c r="I65" s="121"/>
      <c r="J65" s="73">
        <f>J64*2.1%</f>
        <v>15.267000000000001</v>
      </c>
      <c r="K65" s="132"/>
      <c r="L65" s="202"/>
      <c r="M65" s="201"/>
      <c r="N65" s="127"/>
      <c r="O65" s="346"/>
      <c r="P65" s="123"/>
      <c r="Q65" s="30"/>
      <c r="R65" s="6"/>
      <c r="S65" s="8"/>
    </row>
    <row r="66" spans="1:19" ht="58.5" customHeight="1" x14ac:dyDescent="0.2">
      <c r="A66" s="260">
        <v>3122</v>
      </c>
      <c r="B66" s="236"/>
      <c r="C66" s="250" t="s">
        <v>160</v>
      </c>
      <c r="D66" s="262" t="s">
        <v>101</v>
      </c>
      <c r="E66" s="122" t="s">
        <v>115</v>
      </c>
      <c r="F66" s="307" t="s">
        <v>16</v>
      </c>
      <c r="G66" s="124"/>
      <c r="H66" s="126"/>
      <c r="I66" s="129"/>
      <c r="J66" s="64">
        <f>K66+L66+M66+N66</f>
        <v>973.11</v>
      </c>
      <c r="K66" s="129">
        <v>0</v>
      </c>
      <c r="L66" s="194">
        <v>673.11</v>
      </c>
      <c r="M66" s="194">
        <v>300</v>
      </c>
      <c r="N66" s="194">
        <v>0</v>
      </c>
      <c r="O66" s="345" t="s">
        <v>127</v>
      </c>
      <c r="P66" s="122" t="s">
        <v>87</v>
      </c>
      <c r="Q66" s="30"/>
      <c r="R66" s="6"/>
      <c r="S66" s="8"/>
    </row>
    <row r="67" spans="1:19" ht="12.75" customHeight="1" x14ac:dyDescent="0.2">
      <c r="A67" s="261"/>
      <c r="B67" s="234" t="s">
        <v>120</v>
      </c>
      <c r="C67" s="80" t="s">
        <v>17</v>
      </c>
      <c r="D67" s="263"/>
      <c r="E67" s="123"/>
      <c r="F67" s="267"/>
      <c r="G67" s="125"/>
      <c r="H67" s="127"/>
      <c r="I67" s="132"/>
      <c r="J67" s="73">
        <f>J66*2.1%</f>
        <v>20.435310000000001</v>
      </c>
      <c r="K67" s="132"/>
      <c r="L67" s="202"/>
      <c r="M67" s="201"/>
      <c r="N67" s="127"/>
      <c r="O67" s="346"/>
      <c r="P67" s="123"/>
      <c r="Q67" s="30"/>
      <c r="R67" s="6"/>
      <c r="S67" s="8"/>
    </row>
    <row r="68" spans="1:19" ht="56.25" customHeight="1" x14ac:dyDescent="0.2">
      <c r="A68" s="260">
        <v>3122</v>
      </c>
      <c r="B68" s="236"/>
      <c r="C68" s="62" t="s">
        <v>113</v>
      </c>
      <c r="D68" s="262" t="s">
        <v>101</v>
      </c>
      <c r="E68" s="122" t="s">
        <v>115</v>
      </c>
      <c r="F68" s="138" t="s">
        <v>16</v>
      </c>
      <c r="G68" s="124"/>
      <c r="H68" s="126"/>
      <c r="I68" s="129"/>
      <c r="J68" s="64">
        <f>K68+L68+M68+N68</f>
        <v>354.56599999999997</v>
      </c>
      <c r="K68" s="129">
        <v>0</v>
      </c>
      <c r="L68" s="210">
        <v>354.56599999999997</v>
      </c>
      <c r="M68" s="194">
        <v>0</v>
      </c>
      <c r="N68" s="129">
        <v>0</v>
      </c>
      <c r="O68" s="345" t="s">
        <v>127</v>
      </c>
      <c r="P68" s="122" t="s">
        <v>87</v>
      </c>
      <c r="Q68" s="30"/>
      <c r="R68" s="6"/>
      <c r="S68" s="8"/>
    </row>
    <row r="69" spans="1:19" ht="15" customHeight="1" x14ac:dyDescent="0.2">
      <c r="A69" s="261"/>
      <c r="B69" s="234" t="s">
        <v>63</v>
      </c>
      <c r="C69" s="80" t="s">
        <v>17</v>
      </c>
      <c r="D69" s="263"/>
      <c r="E69" s="123"/>
      <c r="F69" s="134"/>
      <c r="G69" s="125"/>
      <c r="H69" s="127"/>
      <c r="I69" s="132"/>
      <c r="J69" s="73">
        <f>J68*2.1%</f>
        <v>7.4458859999999998</v>
      </c>
      <c r="K69" s="132"/>
      <c r="L69" s="205"/>
      <c r="M69" s="201"/>
      <c r="N69" s="127"/>
      <c r="O69" s="346"/>
      <c r="P69" s="123"/>
      <c r="Q69" s="30"/>
      <c r="R69" s="6"/>
      <c r="S69" s="8"/>
    </row>
    <row r="70" spans="1:19" ht="56.25" customHeight="1" x14ac:dyDescent="0.2">
      <c r="A70" s="260">
        <v>3110</v>
      </c>
      <c r="B70" s="236"/>
      <c r="C70" s="62" t="s">
        <v>114</v>
      </c>
      <c r="D70" s="159" t="s">
        <v>101</v>
      </c>
      <c r="E70" s="122" t="s">
        <v>115</v>
      </c>
      <c r="F70" s="266" t="s">
        <v>16</v>
      </c>
      <c r="G70" s="124"/>
      <c r="H70" s="126"/>
      <c r="I70" s="82"/>
      <c r="J70" s="64">
        <f>K70+L70+M70+N70</f>
        <v>729.62599999999998</v>
      </c>
      <c r="K70" s="129">
        <v>0</v>
      </c>
      <c r="L70" s="194">
        <v>729.62599999999998</v>
      </c>
      <c r="M70" s="194">
        <v>0</v>
      </c>
      <c r="N70" s="129">
        <v>0</v>
      </c>
      <c r="O70" s="345" t="s">
        <v>127</v>
      </c>
      <c r="P70" s="122" t="s">
        <v>87</v>
      </c>
      <c r="Q70" s="30"/>
      <c r="R70" s="6"/>
      <c r="S70" s="8"/>
    </row>
    <row r="71" spans="1:19" ht="13.5" customHeight="1" x14ac:dyDescent="0.2">
      <c r="A71" s="261"/>
      <c r="B71" s="234" t="s">
        <v>121</v>
      </c>
      <c r="C71" s="76"/>
      <c r="D71" s="149"/>
      <c r="E71" s="123"/>
      <c r="F71" s="267"/>
      <c r="G71" s="125"/>
      <c r="H71" s="127"/>
      <c r="I71" s="83"/>
      <c r="J71" s="73">
        <v>0</v>
      </c>
      <c r="K71" s="132"/>
      <c r="L71" s="95"/>
      <c r="M71" s="132"/>
      <c r="N71" s="127"/>
      <c r="O71" s="346"/>
      <c r="P71" s="123"/>
      <c r="Q71" s="30"/>
      <c r="R71" s="6"/>
      <c r="S71" s="8"/>
    </row>
    <row r="72" spans="1:19" ht="94.5" customHeight="1" x14ac:dyDescent="0.2">
      <c r="A72" s="260">
        <v>3110</v>
      </c>
      <c r="B72" s="236"/>
      <c r="C72" s="100" t="s">
        <v>71</v>
      </c>
      <c r="D72" s="159" t="s">
        <v>101</v>
      </c>
      <c r="E72" s="122" t="s">
        <v>103</v>
      </c>
      <c r="F72" s="266" t="s">
        <v>16</v>
      </c>
      <c r="G72" s="124"/>
      <c r="H72" s="126"/>
      <c r="I72" s="82"/>
      <c r="J72" s="64">
        <f>K72+L72+M72+N72</f>
        <v>1472</v>
      </c>
      <c r="K72" s="136">
        <v>442</v>
      </c>
      <c r="L72" s="82">
        <v>1030</v>
      </c>
      <c r="M72" s="129">
        <v>0</v>
      </c>
      <c r="N72" s="129">
        <v>0</v>
      </c>
      <c r="O72" s="264" t="s">
        <v>124</v>
      </c>
      <c r="P72" s="122" t="s">
        <v>117</v>
      </c>
      <c r="Q72" s="30"/>
      <c r="R72" s="6"/>
      <c r="S72" s="8"/>
    </row>
    <row r="73" spans="1:19" ht="13.5" customHeight="1" x14ac:dyDescent="0.2">
      <c r="A73" s="261"/>
      <c r="B73" s="234" t="s">
        <v>62</v>
      </c>
      <c r="C73" s="235"/>
      <c r="D73" s="149"/>
      <c r="E73" s="150"/>
      <c r="F73" s="267"/>
      <c r="G73" s="125"/>
      <c r="H73" s="127"/>
      <c r="I73" s="83"/>
      <c r="J73" s="73">
        <v>0</v>
      </c>
      <c r="K73" s="132"/>
      <c r="L73" s="95"/>
      <c r="M73" s="132"/>
      <c r="N73" s="127"/>
      <c r="O73" s="265"/>
      <c r="P73" s="123"/>
      <c r="Q73" s="30"/>
      <c r="R73" s="6"/>
      <c r="S73" s="8"/>
    </row>
    <row r="74" spans="1:19" ht="93" customHeight="1" x14ac:dyDescent="0.2">
      <c r="A74" s="304">
        <v>3110</v>
      </c>
      <c r="B74" s="251"/>
      <c r="C74" s="252" t="s">
        <v>116</v>
      </c>
      <c r="D74" s="233" t="s">
        <v>101</v>
      </c>
      <c r="E74" s="152" t="s">
        <v>115</v>
      </c>
      <c r="F74" s="307" t="s">
        <v>16</v>
      </c>
      <c r="G74" s="166"/>
      <c r="H74" s="153"/>
      <c r="I74" s="98"/>
      <c r="J74" s="70">
        <f>K74+L74+M74+N74</f>
        <v>850</v>
      </c>
      <c r="K74" s="130">
        <v>0</v>
      </c>
      <c r="L74" s="253">
        <v>82.263000000000005</v>
      </c>
      <c r="M74" s="237">
        <v>297.74400000000003</v>
      </c>
      <c r="N74" s="254">
        <v>469.99299999999999</v>
      </c>
      <c r="O74" s="354" t="s">
        <v>168</v>
      </c>
      <c r="P74" s="152" t="s">
        <v>117</v>
      </c>
      <c r="Q74" s="30"/>
      <c r="R74" s="6"/>
      <c r="S74" s="8"/>
    </row>
    <row r="75" spans="1:19" ht="12.75" customHeight="1" x14ac:dyDescent="0.2">
      <c r="A75" s="261"/>
      <c r="B75" s="251" t="s">
        <v>156</v>
      </c>
      <c r="C75" s="156"/>
      <c r="D75" s="167"/>
      <c r="E75" s="154"/>
      <c r="F75" s="267"/>
      <c r="G75" s="125"/>
      <c r="H75" s="153"/>
      <c r="I75" s="98"/>
      <c r="J75" s="99">
        <v>0</v>
      </c>
      <c r="K75" s="130"/>
      <c r="L75" s="97"/>
      <c r="M75" s="98"/>
      <c r="N75" s="153"/>
      <c r="O75" s="269"/>
      <c r="P75" s="152"/>
      <c r="Q75" s="30"/>
      <c r="R75" s="6"/>
      <c r="S75" s="8"/>
    </row>
    <row r="76" spans="1:19" ht="65.25" customHeight="1" x14ac:dyDescent="0.2">
      <c r="A76" s="260">
        <v>3142</v>
      </c>
      <c r="B76" s="244"/>
      <c r="C76" s="255" t="s">
        <v>138</v>
      </c>
      <c r="D76" s="159" t="s">
        <v>101</v>
      </c>
      <c r="E76" s="122" t="s">
        <v>115</v>
      </c>
      <c r="F76" s="266" t="s">
        <v>16</v>
      </c>
      <c r="G76" s="124"/>
      <c r="H76" s="126"/>
      <c r="I76" s="82"/>
      <c r="J76" s="64">
        <f>K76+L76+M76+N76</f>
        <v>1299.393</v>
      </c>
      <c r="K76" s="129">
        <v>0</v>
      </c>
      <c r="L76" s="210">
        <v>600</v>
      </c>
      <c r="M76" s="194">
        <v>699.39300000000003</v>
      </c>
      <c r="N76" s="210">
        <v>0</v>
      </c>
      <c r="O76" s="345" t="s">
        <v>127</v>
      </c>
      <c r="P76" s="122" t="s">
        <v>117</v>
      </c>
      <c r="Q76" s="30"/>
      <c r="R76" s="6"/>
      <c r="S76" s="8"/>
    </row>
    <row r="77" spans="1:19" ht="17.25" customHeight="1" x14ac:dyDescent="0.2">
      <c r="A77" s="304"/>
      <c r="B77" s="251" t="s">
        <v>157</v>
      </c>
      <c r="C77" s="197" t="s">
        <v>17</v>
      </c>
      <c r="D77" s="167"/>
      <c r="E77" s="154"/>
      <c r="F77" s="307"/>
      <c r="G77" s="166"/>
      <c r="H77" s="153"/>
      <c r="I77" s="98"/>
      <c r="J77" s="73">
        <f>J76*2.1%</f>
        <v>27.287253000000003</v>
      </c>
      <c r="K77" s="130"/>
      <c r="L77" s="97"/>
      <c r="M77" s="98"/>
      <c r="N77" s="153"/>
      <c r="O77" s="346"/>
      <c r="P77" s="152"/>
      <c r="Q77" s="30"/>
      <c r="R77" s="6"/>
      <c r="S77" s="8"/>
    </row>
    <row r="78" spans="1:19" ht="40.5" customHeight="1" x14ac:dyDescent="0.2">
      <c r="A78" s="260">
        <v>3143</v>
      </c>
      <c r="B78" s="244"/>
      <c r="C78" s="255" t="s">
        <v>163</v>
      </c>
      <c r="D78" s="88" t="s">
        <v>130</v>
      </c>
      <c r="E78" s="122" t="s">
        <v>115</v>
      </c>
      <c r="F78" s="266" t="s">
        <v>16</v>
      </c>
      <c r="G78" s="124"/>
      <c r="H78" s="126"/>
      <c r="I78" s="82"/>
      <c r="J78" s="64">
        <f>K78+L78+M78+N78</f>
        <v>299</v>
      </c>
      <c r="K78" s="129">
        <v>100</v>
      </c>
      <c r="L78" s="194">
        <v>0</v>
      </c>
      <c r="M78" s="210">
        <v>199</v>
      </c>
      <c r="N78" s="129">
        <v>0</v>
      </c>
      <c r="O78" s="345" t="s">
        <v>127</v>
      </c>
      <c r="P78" s="122" t="s">
        <v>117</v>
      </c>
      <c r="Q78" s="30"/>
      <c r="R78" s="6"/>
      <c r="S78" s="8"/>
    </row>
    <row r="79" spans="1:19" ht="13.5" customHeight="1" x14ac:dyDescent="0.2">
      <c r="A79" s="304"/>
      <c r="B79" s="251" t="s">
        <v>158</v>
      </c>
      <c r="C79" s="197" t="s">
        <v>17</v>
      </c>
      <c r="D79" s="167"/>
      <c r="E79" s="154"/>
      <c r="F79" s="307"/>
      <c r="G79" s="166"/>
      <c r="H79" s="153"/>
      <c r="I79" s="98"/>
      <c r="J79" s="73">
        <f>J78*2.1%</f>
        <v>6.2790000000000008</v>
      </c>
      <c r="K79" s="130"/>
      <c r="L79" s="97"/>
      <c r="M79" s="98"/>
      <c r="N79" s="153"/>
      <c r="O79" s="346"/>
      <c r="P79" s="152"/>
      <c r="Q79" s="30"/>
      <c r="R79" s="6"/>
      <c r="S79" s="8"/>
    </row>
    <row r="80" spans="1:19" ht="63" customHeight="1" x14ac:dyDescent="0.2">
      <c r="A80" s="260">
        <v>3132</v>
      </c>
      <c r="B80" s="236"/>
      <c r="C80" s="189" t="s">
        <v>167</v>
      </c>
      <c r="D80" s="262" t="s">
        <v>101</v>
      </c>
      <c r="E80" s="190">
        <v>2016</v>
      </c>
      <c r="F80" s="191" t="s">
        <v>16</v>
      </c>
      <c r="G80" s="192"/>
      <c r="H80" s="193"/>
      <c r="I80" s="194"/>
      <c r="J80" s="195">
        <f>K80+L80+M80+N80</f>
        <v>900</v>
      </c>
      <c r="K80" s="210">
        <v>900</v>
      </c>
      <c r="L80" s="196">
        <v>0</v>
      </c>
      <c r="M80" s="196">
        <v>0</v>
      </c>
      <c r="N80" s="194">
        <v>0</v>
      </c>
      <c r="O80" s="268" t="s">
        <v>168</v>
      </c>
      <c r="P80" s="207" t="s">
        <v>164</v>
      </c>
      <c r="Q80" s="30"/>
      <c r="R80" s="6"/>
      <c r="S80" s="8"/>
    </row>
    <row r="81" spans="1:19" ht="14.25" customHeight="1" x14ac:dyDescent="0.2">
      <c r="A81" s="261"/>
      <c r="B81" s="234" t="s">
        <v>159</v>
      </c>
      <c r="C81" s="197" t="s">
        <v>17</v>
      </c>
      <c r="D81" s="263"/>
      <c r="E81" s="198"/>
      <c r="F81" s="199"/>
      <c r="G81" s="200"/>
      <c r="H81" s="201"/>
      <c r="I81" s="202"/>
      <c r="J81" s="203">
        <f>J80*2.1%</f>
        <v>18.900000000000002</v>
      </c>
      <c r="K81" s="202"/>
      <c r="L81" s="204"/>
      <c r="M81" s="205"/>
      <c r="N81" s="201"/>
      <c r="O81" s="269"/>
      <c r="P81" s="206"/>
      <c r="Q81" s="30"/>
      <c r="R81" s="6"/>
      <c r="S81" s="8"/>
    </row>
    <row r="82" spans="1:19" ht="21.75" hidden="1" customHeight="1" x14ac:dyDescent="0.2">
      <c r="A82" s="178"/>
      <c r="B82" s="179"/>
      <c r="C82" s="90"/>
      <c r="D82" s="185"/>
      <c r="E82" s="186"/>
      <c r="F82" s="187"/>
      <c r="G82" s="180"/>
      <c r="H82" s="181"/>
      <c r="I82" s="98"/>
      <c r="J82" s="182"/>
      <c r="K82" s="98"/>
      <c r="L82" s="183"/>
      <c r="M82" s="98"/>
      <c r="N82" s="181"/>
      <c r="O82" s="188"/>
      <c r="P82" s="184"/>
      <c r="Q82" s="30"/>
      <c r="R82" s="6"/>
      <c r="S82" s="8"/>
    </row>
    <row r="83" spans="1:19" ht="18.75" customHeight="1" x14ac:dyDescent="0.2">
      <c r="A83" s="308" t="s">
        <v>161</v>
      </c>
      <c r="B83" s="309"/>
      <c r="C83" s="349"/>
      <c r="D83" s="309"/>
      <c r="E83" s="309"/>
      <c r="F83" s="309"/>
      <c r="G83" s="309"/>
      <c r="H83" s="309"/>
      <c r="I83" s="309"/>
      <c r="J83" s="309"/>
      <c r="K83" s="309"/>
      <c r="L83" s="309"/>
      <c r="M83" s="309"/>
      <c r="N83" s="309"/>
      <c r="O83" s="309"/>
      <c r="P83" s="310"/>
    </row>
    <row r="84" spans="1:19" ht="36" customHeight="1" x14ac:dyDescent="0.2">
      <c r="A84" s="174">
        <v>3132</v>
      </c>
      <c r="B84" s="256" t="s">
        <v>162</v>
      </c>
      <c r="C84" s="176" t="s">
        <v>135</v>
      </c>
      <c r="D84" s="63" t="s">
        <v>101</v>
      </c>
      <c r="E84" s="174"/>
      <c r="F84" s="175" t="s">
        <v>60</v>
      </c>
      <c r="G84" s="174"/>
      <c r="H84" s="174"/>
      <c r="I84" s="174"/>
      <c r="J84" s="229">
        <f>K84+L84+M84+N84</f>
        <v>1562.395</v>
      </c>
      <c r="K84" s="210">
        <v>1562.395</v>
      </c>
      <c r="L84" s="196">
        <v>0</v>
      </c>
      <c r="M84" s="196">
        <v>0</v>
      </c>
      <c r="N84" s="194">
        <v>0</v>
      </c>
      <c r="O84" s="174"/>
      <c r="P84" s="174"/>
    </row>
    <row r="85" spans="1:19" ht="50.25" hidden="1" customHeight="1" x14ac:dyDescent="0.2">
      <c r="A85" s="260">
        <v>3121</v>
      </c>
      <c r="B85" s="295" t="s">
        <v>118</v>
      </c>
      <c r="C85" s="62" t="s">
        <v>69</v>
      </c>
      <c r="D85" s="63" t="s">
        <v>101</v>
      </c>
      <c r="E85" s="297" t="s">
        <v>70</v>
      </c>
      <c r="F85" s="283" t="s">
        <v>132</v>
      </c>
      <c r="G85" s="268">
        <v>20000</v>
      </c>
      <c r="H85" s="343"/>
      <c r="I85" s="330">
        <v>100</v>
      </c>
      <c r="J85" s="64">
        <f>SUM(L85+M85+N85+K85)</f>
        <v>1700</v>
      </c>
      <c r="K85" s="268">
        <v>0</v>
      </c>
      <c r="L85" s="330">
        <v>272.39999999999998</v>
      </c>
      <c r="M85" s="330">
        <v>750</v>
      </c>
      <c r="N85" s="268">
        <v>677.6</v>
      </c>
      <c r="O85" s="264" t="s">
        <v>122</v>
      </c>
      <c r="P85" s="264" t="s">
        <v>33</v>
      </c>
    </row>
    <row r="86" spans="1:19" ht="17.25" hidden="1" customHeight="1" thickBot="1" x14ac:dyDescent="0.25">
      <c r="A86" s="294"/>
      <c r="B86" s="296"/>
      <c r="C86" s="80" t="s">
        <v>17</v>
      </c>
      <c r="D86" s="66"/>
      <c r="E86" s="298"/>
      <c r="F86" s="311"/>
      <c r="G86" s="287"/>
      <c r="H86" s="351"/>
      <c r="I86" s="281"/>
      <c r="J86" s="73">
        <f>J85*2.1%</f>
        <v>35.700000000000003</v>
      </c>
      <c r="K86" s="287"/>
      <c r="L86" s="281"/>
      <c r="M86" s="281"/>
      <c r="N86" s="287"/>
      <c r="O86" s="282"/>
      <c r="P86" s="282"/>
    </row>
    <row r="87" spans="1:19" ht="54.75" hidden="1" customHeight="1" x14ac:dyDescent="0.2">
      <c r="A87" s="260">
        <v>3122</v>
      </c>
      <c r="B87" s="128"/>
      <c r="C87" s="90" t="s">
        <v>67</v>
      </c>
      <c r="D87" s="262" t="s">
        <v>101</v>
      </c>
      <c r="E87" s="264" t="s">
        <v>61</v>
      </c>
      <c r="F87" s="307" t="s">
        <v>16</v>
      </c>
      <c r="G87" s="124">
        <v>51469.631999999998</v>
      </c>
      <c r="H87" s="129">
        <v>30653.169600000001</v>
      </c>
      <c r="I87" s="129">
        <v>1281.2</v>
      </c>
      <c r="J87" s="64">
        <f>K87+L87+M87+N87</f>
        <v>1500</v>
      </c>
      <c r="K87" s="129">
        <v>1500</v>
      </c>
      <c r="L87" s="136">
        <v>0</v>
      </c>
      <c r="M87" s="129">
        <v>0</v>
      </c>
      <c r="N87" s="129">
        <v>0</v>
      </c>
      <c r="O87" s="126"/>
      <c r="P87" s="122" t="s">
        <v>86</v>
      </c>
    </row>
    <row r="88" spans="1:19" ht="17.25" hidden="1" customHeight="1" x14ac:dyDescent="0.2">
      <c r="A88" s="261"/>
      <c r="B88" s="131" t="s">
        <v>119</v>
      </c>
      <c r="C88" s="80" t="s">
        <v>17</v>
      </c>
      <c r="D88" s="263"/>
      <c r="E88" s="265"/>
      <c r="F88" s="267"/>
      <c r="G88" s="125"/>
      <c r="H88" s="127"/>
      <c r="I88" s="132"/>
      <c r="J88" s="73">
        <f>J87*2.1%</f>
        <v>31.500000000000004</v>
      </c>
      <c r="K88" s="132"/>
      <c r="L88" s="137"/>
      <c r="M88" s="132"/>
      <c r="N88" s="127"/>
      <c r="O88" s="127"/>
      <c r="P88" s="123"/>
    </row>
    <row r="89" spans="1:19" ht="47.25" hidden="1" customHeight="1" x14ac:dyDescent="0.2">
      <c r="A89" s="260">
        <v>3122</v>
      </c>
      <c r="B89" s="128"/>
      <c r="C89" s="75" t="s">
        <v>49</v>
      </c>
      <c r="D89" s="159" t="s">
        <v>101</v>
      </c>
      <c r="E89" s="264" t="s">
        <v>50</v>
      </c>
      <c r="F89" s="283" t="s">
        <v>16</v>
      </c>
      <c r="G89" s="268">
        <v>8085.7030000000004</v>
      </c>
      <c r="H89" s="302">
        <v>5579.6376</v>
      </c>
      <c r="I89" s="283">
        <v>2669.2302</v>
      </c>
      <c r="J89" s="64">
        <f>SUM(K89+L89+M89+N89)</f>
        <v>1000</v>
      </c>
      <c r="K89" s="129">
        <v>200</v>
      </c>
      <c r="L89" s="129">
        <v>800</v>
      </c>
      <c r="M89" s="129">
        <v>0</v>
      </c>
      <c r="N89" s="129">
        <v>0</v>
      </c>
      <c r="O89" s="343"/>
      <c r="P89" s="122" t="s">
        <v>85</v>
      </c>
    </row>
    <row r="90" spans="1:19" hidden="1" x14ac:dyDescent="0.2">
      <c r="A90" s="261"/>
      <c r="B90" s="131" t="s">
        <v>120</v>
      </c>
      <c r="C90" s="93" t="s">
        <v>17</v>
      </c>
      <c r="D90" s="87"/>
      <c r="E90" s="265"/>
      <c r="F90" s="284"/>
      <c r="G90" s="269"/>
      <c r="H90" s="303"/>
      <c r="I90" s="284"/>
      <c r="J90" s="73">
        <f>J89*2.1%</f>
        <v>21</v>
      </c>
      <c r="K90" s="132"/>
      <c r="L90" s="137"/>
      <c r="M90" s="132"/>
      <c r="N90" s="127"/>
      <c r="O90" s="344"/>
      <c r="P90" s="123"/>
    </row>
    <row r="91" spans="1:19" ht="60" hidden="1" customHeight="1" x14ac:dyDescent="0.2">
      <c r="A91" s="260">
        <v>3142</v>
      </c>
      <c r="B91" s="101"/>
      <c r="C91" s="168" t="s">
        <v>74</v>
      </c>
      <c r="D91" s="160" t="s">
        <v>101</v>
      </c>
      <c r="E91" s="258" t="s">
        <v>46</v>
      </c>
      <c r="F91" s="302" t="s">
        <v>48</v>
      </c>
      <c r="G91" s="258">
        <v>32389.261999999999</v>
      </c>
      <c r="H91" s="302">
        <v>24919.402999999998</v>
      </c>
      <c r="I91" s="302">
        <v>6057.1743500000002</v>
      </c>
      <c r="J91" s="161">
        <f>SUM(K91+L91+M91+N91)</f>
        <v>1662.395</v>
      </c>
      <c r="K91" s="136">
        <v>1662.395</v>
      </c>
      <c r="L91" s="136">
        <v>0</v>
      </c>
      <c r="M91" s="136">
        <v>0</v>
      </c>
      <c r="N91" s="136">
        <v>0</v>
      </c>
      <c r="O91" s="302"/>
      <c r="P91" s="258" t="s">
        <v>58</v>
      </c>
    </row>
    <row r="92" spans="1:19" hidden="1" x14ac:dyDescent="0.2">
      <c r="A92" s="261"/>
      <c r="B92" s="102" t="s">
        <v>63</v>
      </c>
      <c r="C92" s="157" t="s">
        <v>17</v>
      </c>
      <c r="D92" s="162"/>
      <c r="E92" s="259"/>
      <c r="F92" s="303"/>
      <c r="G92" s="259"/>
      <c r="H92" s="303"/>
      <c r="I92" s="303"/>
      <c r="J92" s="163">
        <v>167</v>
      </c>
      <c r="K92" s="137"/>
      <c r="L92" s="137"/>
      <c r="M92" s="137"/>
      <c r="N92" s="137"/>
      <c r="O92" s="303"/>
      <c r="P92" s="259"/>
    </row>
    <row r="93" spans="1:19" ht="59.25" hidden="1" customHeight="1" x14ac:dyDescent="0.2">
      <c r="A93" s="260">
        <v>3122</v>
      </c>
      <c r="B93" s="128"/>
      <c r="C93" s="257" t="s">
        <v>106</v>
      </c>
      <c r="D93" s="164" t="s">
        <v>101</v>
      </c>
      <c r="E93" s="151" t="s">
        <v>109</v>
      </c>
      <c r="F93" s="120" t="s">
        <v>16</v>
      </c>
      <c r="G93" s="120">
        <v>7471.8440000000001</v>
      </c>
      <c r="H93" s="84">
        <v>5277</v>
      </c>
      <c r="I93" s="124" t="s">
        <v>133</v>
      </c>
      <c r="J93" s="64">
        <f>SUM(K93+L93+M93+N93)</f>
        <v>1471.8440000000001</v>
      </c>
      <c r="K93" s="82">
        <v>1471.8440000000001</v>
      </c>
      <c r="L93" s="129">
        <v>0</v>
      </c>
      <c r="M93" s="82">
        <v>0</v>
      </c>
      <c r="N93" s="129">
        <v>0</v>
      </c>
      <c r="O93" s="129"/>
      <c r="P93" s="305" t="s">
        <v>111</v>
      </c>
    </row>
    <row r="94" spans="1:19" ht="15.75" hidden="1" customHeight="1" x14ac:dyDescent="0.2">
      <c r="A94" s="261"/>
      <c r="B94" s="131" t="s">
        <v>121</v>
      </c>
      <c r="C94" s="156" t="s">
        <v>17</v>
      </c>
      <c r="D94" s="165"/>
      <c r="E94" s="123"/>
      <c r="F94" s="121"/>
      <c r="G94" s="121"/>
      <c r="H94" s="158"/>
      <c r="I94" s="155"/>
      <c r="J94" s="73">
        <f>J93*2.1%</f>
        <v>30.908724000000003</v>
      </c>
      <c r="K94" s="83"/>
      <c r="L94" s="137"/>
      <c r="M94" s="83"/>
      <c r="N94" s="132"/>
      <c r="O94" s="132"/>
      <c r="P94" s="306"/>
    </row>
    <row r="95" spans="1:19" ht="54" hidden="1" customHeight="1" x14ac:dyDescent="0.2">
      <c r="A95" s="260">
        <v>3122</v>
      </c>
      <c r="B95" s="128"/>
      <c r="C95" s="257" t="s">
        <v>107</v>
      </c>
      <c r="D95" s="164" t="s">
        <v>101</v>
      </c>
      <c r="E95" s="151" t="s">
        <v>109</v>
      </c>
      <c r="F95" s="120" t="s">
        <v>16</v>
      </c>
      <c r="G95" s="120">
        <v>3721.7440000000001</v>
      </c>
      <c r="H95" s="84">
        <v>2620</v>
      </c>
      <c r="I95" s="124">
        <v>561.96824000000004</v>
      </c>
      <c r="J95" s="64">
        <f>SUM(K95+L95+M95+N95)</f>
        <v>1021.744</v>
      </c>
      <c r="K95" s="82">
        <v>1021.744</v>
      </c>
      <c r="L95" s="129">
        <v>0</v>
      </c>
      <c r="M95" s="82">
        <v>0</v>
      </c>
      <c r="N95" s="129">
        <v>0</v>
      </c>
      <c r="O95" s="129"/>
      <c r="P95" s="305" t="s">
        <v>110</v>
      </c>
    </row>
    <row r="96" spans="1:19" ht="15.75" hidden="1" customHeight="1" x14ac:dyDescent="0.2">
      <c r="A96" s="261"/>
      <c r="B96" s="131" t="s">
        <v>62</v>
      </c>
      <c r="C96" s="80" t="s">
        <v>17</v>
      </c>
      <c r="D96" s="165"/>
      <c r="E96" s="123"/>
      <c r="F96" s="121"/>
      <c r="G96" s="121"/>
      <c r="H96" s="155"/>
      <c r="I96" s="155"/>
      <c r="J96" s="73">
        <f>J95*2.1%</f>
        <v>21.456624000000001</v>
      </c>
      <c r="K96" s="83"/>
      <c r="L96" s="137"/>
      <c r="M96" s="83"/>
      <c r="N96" s="132"/>
      <c r="O96" s="132"/>
      <c r="P96" s="306"/>
    </row>
    <row r="97" spans="1:17" ht="18.75" customHeight="1" x14ac:dyDescent="0.2">
      <c r="A97" s="275"/>
      <c r="B97" s="275"/>
      <c r="C97" s="148" t="s">
        <v>23</v>
      </c>
      <c r="D97" s="74"/>
      <c r="E97" s="103"/>
      <c r="F97" s="104"/>
      <c r="G97" s="105"/>
      <c r="H97" s="104"/>
      <c r="I97" s="106"/>
      <c r="J97" s="107">
        <f>J14+J17+J19+J21+J23+J25+J27+J30+J32+J34+J36+J38+J40+J42+J44+J47+J49+J52+J55+J57+J59+J62+J64+J66+J68+J70+J72+J74+J76+J78+J80+J84</f>
        <v>52171.242999999995</v>
      </c>
      <c r="K97" s="108">
        <f>K14+K17+K19+K21+K23+K25+K27+K30+K32+K34+K36+K38+K40+K42+K44+K47+K49+K52+K55+K57+K59+K62+K64+K66+K68+K70+K72+K74+K76+K78+K80+K84</f>
        <v>34773.483</v>
      </c>
      <c r="L97" s="108">
        <f>L14+L17+L19+L21+L23+L25+L27+L30+L32+L34+L36+L38+L40+L42+L44+L47+L49+L52+L55+L57+L59+L62+L64+L66+L68+L70+L72+L74+L76+L78+L80+L84</f>
        <v>11364.065000000002</v>
      </c>
      <c r="M97" s="108">
        <f>M14+M17+M19+M21+M23+M25+M27+M30+M32+M34+M36+M38+M40+M42+M44+M47+M49+M52+M55+M57+M59+M62+M64+M66+M68+M70+M72+M74+M76+M78+M80+M84</f>
        <v>3756.7020000000002</v>
      </c>
      <c r="N97" s="108">
        <f>N14+N17+N19+N21+N23+N25+N27+N30+N32+N34+N36+N38+N40+N42+N44+N47+N49+N52+N55+N57+N59+N62+N64+N66+N68+N70+N72+N74+N76+N78+N80+N84</f>
        <v>2276.9929999999999</v>
      </c>
      <c r="O97" s="109"/>
      <c r="P97" s="110"/>
      <c r="Q97" s="169">
        <f>K97+L97+M97+N97</f>
        <v>52171.243000000002</v>
      </c>
    </row>
    <row r="98" spans="1:17" ht="19.5" customHeight="1" thickBot="1" x14ac:dyDescent="0.25">
      <c r="A98" s="348"/>
      <c r="B98" s="348"/>
      <c r="C98" s="111" t="s">
        <v>17</v>
      </c>
      <c r="D98" s="112"/>
      <c r="E98" s="113"/>
      <c r="F98" s="114"/>
      <c r="G98" s="115"/>
      <c r="H98" s="114"/>
      <c r="I98" s="115"/>
      <c r="J98" s="203">
        <f>J97*2.1%</f>
        <v>1095.5961029999999</v>
      </c>
      <c r="K98" s="116"/>
      <c r="L98" s="117"/>
      <c r="M98" s="118"/>
      <c r="N98" s="117"/>
      <c r="O98" s="117"/>
      <c r="P98" s="119"/>
    </row>
    <row r="99" spans="1:17" x14ac:dyDescent="0.2">
      <c r="A99" s="55"/>
      <c r="B99" s="56"/>
      <c r="C99" s="56"/>
      <c r="D99" s="57"/>
      <c r="E99" s="58"/>
      <c r="F99" s="58"/>
      <c r="G99" s="58"/>
      <c r="H99" s="58"/>
      <c r="I99" s="58"/>
      <c r="J99" s="58"/>
      <c r="K99" s="58"/>
      <c r="L99" s="58"/>
      <c r="M99" s="59"/>
      <c r="N99" s="58"/>
      <c r="O99" s="58"/>
      <c r="P99" s="58"/>
      <c r="Q99" s="2">
        <f>K99+L99+M99+N99</f>
        <v>0</v>
      </c>
    </row>
    <row r="100" spans="1:17" x14ac:dyDescent="0.2">
      <c r="A100" s="60"/>
      <c r="B100" s="58"/>
      <c r="C100" s="58"/>
      <c r="D100" s="61"/>
      <c r="E100" s="56"/>
      <c r="F100" s="56"/>
      <c r="G100" s="56"/>
      <c r="H100" s="56"/>
      <c r="I100" s="56"/>
      <c r="J100" s="56"/>
      <c r="K100" s="56"/>
      <c r="L100" s="56"/>
      <c r="M100" s="56"/>
      <c r="N100" s="56"/>
      <c r="O100" s="56"/>
      <c r="P100" s="56"/>
    </row>
    <row r="101" spans="1:17" ht="33.75" customHeight="1" x14ac:dyDescent="0.3">
      <c r="A101" s="3"/>
      <c r="B101" s="43"/>
      <c r="C101" s="46" t="s">
        <v>64</v>
      </c>
      <c r="D101" s="47"/>
      <c r="E101" s="46"/>
      <c r="F101" s="46"/>
      <c r="G101" s="48"/>
      <c r="H101" s="48"/>
      <c r="I101" s="49"/>
      <c r="J101" s="230"/>
      <c r="K101" s="47"/>
      <c r="L101" s="46"/>
      <c r="M101" s="54"/>
      <c r="N101" s="54"/>
      <c r="O101" s="46" t="s">
        <v>65</v>
      </c>
      <c r="P101" s="53"/>
    </row>
    <row r="102" spans="1:17" ht="15.75" x14ac:dyDescent="0.25">
      <c r="A102" s="33"/>
      <c r="B102" s="30"/>
      <c r="C102" s="9"/>
      <c r="D102" s="39"/>
      <c r="E102" s="9"/>
      <c r="F102" s="9"/>
      <c r="G102" s="30"/>
      <c r="H102" s="30"/>
      <c r="I102" s="30"/>
      <c r="J102" s="31"/>
      <c r="K102" s="42"/>
      <c r="L102" s="42"/>
      <c r="M102" s="30"/>
      <c r="N102" s="30"/>
      <c r="O102" s="30"/>
      <c r="P102" s="30"/>
    </row>
  </sheetData>
  <mergeCells count="238">
    <mergeCell ref="A25:A26"/>
    <mergeCell ref="E25:E26"/>
    <mergeCell ref="G25:G26"/>
    <mergeCell ref="H25:H26"/>
    <mergeCell ref="O19:O20"/>
    <mergeCell ref="O66:O67"/>
    <mergeCell ref="O64:O65"/>
    <mergeCell ref="O68:O69"/>
    <mergeCell ref="O70:O71"/>
    <mergeCell ref="O34:O35"/>
    <mergeCell ref="O30:O31"/>
    <mergeCell ref="A54:P54"/>
    <mergeCell ref="A52:A53"/>
    <mergeCell ref="P25:P26"/>
    <mergeCell ref="I23:I24"/>
    <mergeCell ref="O25:O26"/>
    <mergeCell ref="I25:I26"/>
    <mergeCell ref="F23:F24"/>
    <mergeCell ref="E23:E24"/>
    <mergeCell ref="E52:E53"/>
    <mergeCell ref="H36:H37"/>
    <mergeCell ref="P36:P37"/>
    <mergeCell ref="G32:G33"/>
    <mergeCell ref="H32:H33"/>
    <mergeCell ref="I36:I37"/>
    <mergeCell ref="A23:A24"/>
    <mergeCell ref="A32:A33"/>
    <mergeCell ref="A29:P29"/>
    <mergeCell ref="O36:O37"/>
    <mergeCell ref="B36:B37"/>
    <mergeCell ref="F47:F48"/>
    <mergeCell ref="A44:A45"/>
    <mergeCell ref="F52:F53"/>
    <mergeCell ref="D66:D67"/>
    <mergeCell ref="F64:F65"/>
    <mergeCell ref="E55:E56"/>
    <mergeCell ref="F55:F56"/>
    <mergeCell ref="E57:E58"/>
    <mergeCell ref="D59:D60"/>
    <mergeCell ref="A95:A96"/>
    <mergeCell ref="O57:O58"/>
    <mergeCell ref="H57:H58"/>
    <mergeCell ref="H85:H86"/>
    <mergeCell ref="I85:I86"/>
    <mergeCell ref="E59:E60"/>
    <mergeCell ref="F59:F60"/>
    <mergeCell ref="D80:D81"/>
    <mergeCell ref="M85:M86"/>
    <mergeCell ref="O74:O75"/>
    <mergeCell ref="A97:A98"/>
    <mergeCell ref="B97:B98"/>
    <mergeCell ref="A83:P83"/>
    <mergeCell ref="A89:A90"/>
    <mergeCell ref="A93:A94"/>
    <mergeCell ref="A91:A92"/>
    <mergeCell ref="E89:E90"/>
    <mergeCell ref="G89:G90"/>
    <mergeCell ref="A87:A88"/>
    <mergeCell ref="F89:F90"/>
    <mergeCell ref="P17:P18"/>
    <mergeCell ref="O17:O18"/>
    <mergeCell ref="P23:P24"/>
    <mergeCell ref="O23:O24"/>
    <mergeCell ref="O21:O22"/>
    <mergeCell ref="G57:G58"/>
    <mergeCell ref="O52:O53"/>
    <mergeCell ref="O40:O41"/>
    <mergeCell ref="P30:P31"/>
    <mergeCell ref="G36:G37"/>
    <mergeCell ref="A47:A48"/>
    <mergeCell ref="L85:L86"/>
    <mergeCell ref="F21:F22"/>
    <mergeCell ref="B21:B22"/>
    <mergeCell ref="H21:H22"/>
    <mergeCell ref="G21:G22"/>
    <mergeCell ref="E21:E22"/>
    <mergeCell ref="B59:B60"/>
    <mergeCell ref="K85:K86"/>
    <mergeCell ref="I57:I58"/>
    <mergeCell ref="I52:I53"/>
    <mergeCell ref="G47:G48"/>
    <mergeCell ref="H47:H48"/>
    <mergeCell ref="A51:P51"/>
    <mergeCell ref="I49:I50"/>
    <mergeCell ref="E47:E48"/>
    <mergeCell ref="H49:H50"/>
    <mergeCell ref="O49:O50"/>
    <mergeCell ref="I47:I48"/>
    <mergeCell ref="O47:O48"/>
    <mergeCell ref="N85:N86"/>
    <mergeCell ref="O85:O86"/>
    <mergeCell ref="P85:P86"/>
    <mergeCell ref="G59:G60"/>
    <mergeCell ref="P59:P60"/>
    <mergeCell ref="O76:O77"/>
    <mergeCell ref="G85:G86"/>
    <mergeCell ref="O80:O81"/>
    <mergeCell ref="O72:O73"/>
    <mergeCell ref="O78:O79"/>
    <mergeCell ref="I21:I22"/>
    <mergeCell ref="B23:B24"/>
    <mergeCell ref="D23:D24"/>
    <mergeCell ref="O89:O90"/>
    <mergeCell ref="I32:I33"/>
    <mergeCell ref="F66:F67"/>
    <mergeCell ref="I59:I60"/>
    <mergeCell ref="H59:H60"/>
    <mergeCell ref="F57:F58"/>
    <mergeCell ref="G55:G56"/>
    <mergeCell ref="A21:A22"/>
    <mergeCell ref="B14:B15"/>
    <mergeCell ref="A16:P16"/>
    <mergeCell ref="P14:P15"/>
    <mergeCell ref="E14:E15"/>
    <mergeCell ref="F14:F15"/>
    <mergeCell ref="H14:H15"/>
    <mergeCell ref="I14:I15"/>
    <mergeCell ref="P21:P22"/>
    <mergeCell ref="B17:B18"/>
    <mergeCell ref="O14:O15"/>
    <mergeCell ref="A14:A15"/>
    <mergeCell ref="G14:G15"/>
    <mergeCell ref="K10:N10"/>
    <mergeCell ref="N14:N15"/>
    <mergeCell ref="O10:O11"/>
    <mergeCell ref="C10:C11"/>
    <mergeCell ref="J10:J11"/>
    <mergeCell ref="A13:P13"/>
    <mergeCell ref="H10:H11"/>
    <mergeCell ref="L14:L15"/>
    <mergeCell ref="M14:M15"/>
    <mergeCell ref="A17:A18"/>
    <mergeCell ref="F17:F18"/>
    <mergeCell ref="H17:H18"/>
    <mergeCell ref="E17:E18"/>
    <mergeCell ref="G17:G18"/>
    <mergeCell ref="F10:F11"/>
    <mergeCell ref="A10:A11"/>
    <mergeCell ref="B10:B11"/>
    <mergeCell ref="E10:E11"/>
    <mergeCell ref="I17:I18"/>
    <mergeCell ref="K14:K15"/>
    <mergeCell ref="M1:N1"/>
    <mergeCell ref="M2:P2"/>
    <mergeCell ref="M3:P3"/>
    <mergeCell ref="P10:P11"/>
    <mergeCell ref="C6:P6"/>
    <mergeCell ref="C7:N7"/>
    <mergeCell ref="C8:N8"/>
    <mergeCell ref="G10:G11"/>
    <mergeCell ref="G5:I5"/>
    <mergeCell ref="I10:I11"/>
    <mergeCell ref="H89:H90"/>
    <mergeCell ref="I89:I90"/>
    <mergeCell ref="A55:A56"/>
    <mergeCell ref="B55:B56"/>
    <mergeCell ref="D55:D56"/>
    <mergeCell ref="A57:A58"/>
    <mergeCell ref="B57:B58"/>
    <mergeCell ref="D57:D58"/>
    <mergeCell ref="A64:A65"/>
    <mergeCell ref="A74:A75"/>
    <mergeCell ref="D68:D69"/>
    <mergeCell ref="A68:A69"/>
    <mergeCell ref="A66:A67"/>
    <mergeCell ref="A70:A71"/>
    <mergeCell ref="F87:F88"/>
    <mergeCell ref="D87:D88"/>
    <mergeCell ref="E87:E88"/>
    <mergeCell ref="F85:F86"/>
    <mergeCell ref="A78:A79"/>
    <mergeCell ref="F78:F79"/>
    <mergeCell ref="I91:I92"/>
    <mergeCell ref="P93:P94"/>
    <mergeCell ref="P91:P92"/>
    <mergeCell ref="O91:O92"/>
    <mergeCell ref="P57:P58"/>
    <mergeCell ref="F74:F75"/>
    <mergeCell ref="F76:F77"/>
    <mergeCell ref="A61:P61"/>
    <mergeCell ref="A59:A60"/>
    <mergeCell ref="O59:O60"/>
    <mergeCell ref="F70:F71"/>
    <mergeCell ref="A72:A73"/>
    <mergeCell ref="F72:F73"/>
    <mergeCell ref="A80:A81"/>
    <mergeCell ref="A76:A77"/>
    <mergeCell ref="P95:P96"/>
    <mergeCell ref="E91:E92"/>
    <mergeCell ref="F91:F92"/>
    <mergeCell ref="G91:G92"/>
    <mergeCell ref="H91:H92"/>
    <mergeCell ref="A85:A86"/>
    <mergeCell ref="B85:B86"/>
    <mergeCell ref="E85:E86"/>
    <mergeCell ref="A40:A41"/>
    <mergeCell ref="A46:P46"/>
    <mergeCell ref="A49:A50"/>
    <mergeCell ref="E49:E50"/>
    <mergeCell ref="F49:F50"/>
    <mergeCell ref="G49:G50"/>
    <mergeCell ref="A42:A43"/>
    <mergeCell ref="F40:F41"/>
    <mergeCell ref="G40:G41"/>
    <mergeCell ref="A27:A28"/>
    <mergeCell ref="E27:E28"/>
    <mergeCell ref="G27:G28"/>
    <mergeCell ref="A34:A35"/>
    <mergeCell ref="A38:A39"/>
    <mergeCell ref="A36:A37"/>
    <mergeCell ref="B32:B33"/>
    <mergeCell ref="F36:F37"/>
    <mergeCell ref="A30:A31"/>
    <mergeCell ref="P27:P28"/>
    <mergeCell ref="O38:O39"/>
    <mergeCell ref="H27:H28"/>
    <mergeCell ref="I27:I28"/>
    <mergeCell ref="O27:O28"/>
    <mergeCell ref="P32:P33"/>
    <mergeCell ref="O32:O33"/>
    <mergeCell ref="E36:E37"/>
    <mergeCell ref="F38:F39"/>
    <mergeCell ref="H40:H41"/>
    <mergeCell ref="I40:I41"/>
    <mergeCell ref="P42:P43"/>
    <mergeCell ref="P44:P45"/>
    <mergeCell ref="O44:O45"/>
    <mergeCell ref="O42:O43"/>
    <mergeCell ref="P49:P50"/>
    <mergeCell ref="A62:A63"/>
    <mergeCell ref="D62:D63"/>
    <mergeCell ref="E62:E63"/>
    <mergeCell ref="F62:F63"/>
    <mergeCell ref="O62:O63"/>
    <mergeCell ref="P55:P56"/>
    <mergeCell ref="H55:H56"/>
    <mergeCell ref="I55:I56"/>
    <mergeCell ref="O55:O56"/>
  </mergeCells>
  <phoneticPr fontId="2" type="noConversion"/>
  <pageMargins left="0.23622047244094491" right="0.23622047244094491" top="0.55118110236220474" bottom="0.59055118110236227" header="0.31496062992125984" footer="0.31496062992125984"/>
  <pageSetup paperSize="9" scale="72" fitToWidth="0" fitToHeight="0" orientation="landscape" verticalDpi="300" r:id="rId1"/>
  <headerFooter differentFirst="1" alignWithMargins="0">
    <oddHeader>&amp;C&amp;P&amp;RПродовження додатка 1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"/>
  <sheetViews>
    <sheetView showGridLines="0" workbookViewId="0"/>
  </sheetViews>
  <sheetFormatPr defaultRowHeight="12.75" x14ac:dyDescent="0.2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5" width="16" customWidth="1"/>
  </cols>
  <sheetData>
    <row r="1" spans="2:5" x14ac:dyDescent="0.2">
      <c r="B1" s="12" t="s">
        <v>25</v>
      </c>
      <c r="C1" s="13"/>
      <c r="D1" s="18"/>
      <c r="E1" s="18"/>
    </row>
    <row r="2" spans="2:5" x14ac:dyDescent="0.2">
      <c r="B2" s="12" t="s">
        <v>26</v>
      </c>
      <c r="C2" s="13"/>
      <c r="D2" s="18"/>
      <c r="E2" s="18"/>
    </row>
    <row r="3" spans="2:5" x14ac:dyDescent="0.2">
      <c r="B3" s="14"/>
      <c r="C3" s="14"/>
      <c r="D3" s="19"/>
      <c r="E3" s="19"/>
    </row>
    <row r="4" spans="2:5" ht="38.25" x14ac:dyDescent="0.2">
      <c r="B4" s="15" t="s">
        <v>27</v>
      </c>
      <c r="C4" s="14"/>
      <c r="D4" s="19"/>
      <c r="E4" s="19"/>
    </row>
    <row r="5" spans="2:5" x14ac:dyDescent="0.2">
      <c r="B5" s="14"/>
      <c r="C5" s="14"/>
      <c r="D5" s="19"/>
      <c r="E5" s="19"/>
    </row>
    <row r="6" spans="2:5" ht="25.5" x14ac:dyDescent="0.2">
      <c r="B6" s="12" t="s">
        <v>28</v>
      </c>
      <c r="C6" s="13"/>
      <c r="D6" s="18"/>
      <c r="E6" s="20" t="s">
        <v>29</v>
      </c>
    </row>
    <row r="7" spans="2:5" ht="13.5" thickBot="1" x14ac:dyDescent="0.25">
      <c r="B7" s="14"/>
      <c r="C7" s="14"/>
      <c r="D7" s="19"/>
      <c r="E7" s="19"/>
    </row>
    <row r="8" spans="2:5" ht="39" thickBot="1" x14ac:dyDescent="0.25">
      <c r="B8" s="16" t="s">
        <v>30</v>
      </c>
      <c r="C8" s="17"/>
      <c r="D8" s="21"/>
      <c r="E8" s="22">
        <v>30</v>
      </c>
    </row>
    <row r="9" spans="2:5" x14ac:dyDescent="0.2">
      <c r="B9" s="14"/>
      <c r="C9" s="14"/>
      <c r="D9" s="19"/>
      <c r="E9" s="19"/>
    </row>
    <row r="10" spans="2:5" x14ac:dyDescent="0.2">
      <c r="B10" s="14"/>
      <c r="C10" s="14"/>
      <c r="D10" s="19"/>
      <c r="E10" s="19"/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"/>
  <sheetViews>
    <sheetView showGridLines="0" workbookViewId="0"/>
  </sheetViews>
  <sheetFormatPr defaultRowHeight="12.75" x14ac:dyDescent="0.2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5" width="16" customWidth="1"/>
  </cols>
  <sheetData>
    <row r="1" spans="2:5" x14ac:dyDescent="0.2">
      <c r="B1" s="23" t="s">
        <v>31</v>
      </c>
      <c r="C1" s="13"/>
      <c r="D1" s="18"/>
      <c r="E1" s="18"/>
    </row>
    <row r="2" spans="2:5" x14ac:dyDescent="0.2">
      <c r="B2" s="23" t="s">
        <v>32</v>
      </c>
      <c r="C2" s="13"/>
      <c r="D2" s="18"/>
      <c r="E2" s="18"/>
    </row>
    <row r="3" spans="2:5" x14ac:dyDescent="0.2">
      <c r="B3" s="14"/>
      <c r="C3" s="14"/>
      <c r="D3" s="19"/>
      <c r="E3" s="19"/>
    </row>
    <row r="4" spans="2:5" ht="38.25" x14ac:dyDescent="0.2">
      <c r="B4" s="24" t="s">
        <v>27</v>
      </c>
      <c r="C4" s="14"/>
      <c r="D4" s="19"/>
      <c r="E4" s="19"/>
    </row>
    <row r="5" spans="2:5" x14ac:dyDescent="0.2">
      <c r="B5" s="14"/>
      <c r="C5" s="14"/>
      <c r="D5" s="19"/>
      <c r="E5" s="19"/>
    </row>
    <row r="6" spans="2:5" ht="25.5" x14ac:dyDescent="0.2">
      <c r="B6" s="23" t="s">
        <v>28</v>
      </c>
      <c r="C6" s="13"/>
      <c r="D6" s="18"/>
      <c r="E6" s="26" t="s">
        <v>29</v>
      </c>
    </row>
    <row r="7" spans="2:5" ht="13.5" thickBot="1" x14ac:dyDescent="0.25">
      <c r="B7" s="14"/>
      <c r="C7" s="14"/>
      <c r="D7" s="19"/>
      <c r="E7" s="19"/>
    </row>
    <row r="8" spans="2:5" ht="39" thickBot="1" x14ac:dyDescent="0.25">
      <c r="B8" s="25" t="s">
        <v>30</v>
      </c>
      <c r="C8" s="17"/>
      <c r="D8" s="21"/>
      <c r="E8" s="22">
        <v>30</v>
      </c>
    </row>
    <row r="9" spans="2:5" x14ac:dyDescent="0.2">
      <c r="B9" s="14"/>
      <c r="C9" s="14"/>
      <c r="D9" s="19"/>
      <c r="E9" s="19"/>
    </row>
    <row r="10" spans="2:5" x14ac:dyDescent="0.2">
      <c r="B10" s="14"/>
      <c r="C10" s="14"/>
      <c r="D10" s="19"/>
      <c r="E10" s="19"/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N101"/>
    </sheetView>
  </sheetViews>
  <sheetFormatPr defaultRowHeight="12.75" x14ac:dyDescent="0.2"/>
  <sheetData/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4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10 12</vt:lpstr>
      <vt:lpstr>Отчет о совместимости</vt:lpstr>
      <vt:lpstr>Отчет о совместимости (1)</vt:lpstr>
      <vt:lpstr>Лист1</vt:lpstr>
      <vt:lpstr>Лист2</vt:lpstr>
      <vt:lpstr>Лист3</vt:lpstr>
      <vt:lpstr>'10 12'!Заголовки_для_печати</vt:lpstr>
      <vt:lpstr>'10 12'!Область_печати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Burkovec</dc:creator>
  <cp:lastModifiedBy>Kompvid2</cp:lastModifiedBy>
  <cp:lastPrinted>2017-04-12T08:04:40Z</cp:lastPrinted>
  <dcterms:created xsi:type="dcterms:W3CDTF">2011-01-28T09:02:11Z</dcterms:created>
  <dcterms:modified xsi:type="dcterms:W3CDTF">2017-04-20T11:20:02Z</dcterms:modified>
</cp:coreProperties>
</file>