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 activeTab="2"/>
  </bookViews>
  <sheets>
    <sheet name="додоток 3" sheetId="1" r:id="rId1"/>
    <sheet name="додаток 2" sheetId="2" r:id="rId2"/>
    <sheet name="додаток 1" sheetId="3" r:id="rId3"/>
  </sheets>
  <definedNames>
    <definedName name="_xlnm.Print_Area" localSheetId="2">'додаток 1'!$A$1:$M$65</definedName>
  </definedNames>
  <calcPr calcId="162913"/>
</workbook>
</file>

<file path=xl/calcChain.xml><?xml version="1.0" encoding="utf-8"?>
<calcChain xmlns="http://schemas.openxmlformats.org/spreadsheetml/2006/main">
  <c r="M88" i="2" l="1"/>
  <c r="K16" i="2"/>
  <c r="K26" i="2" s="1"/>
  <c r="J16" i="2"/>
  <c r="J26" i="2" s="1"/>
  <c r="I16" i="2"/>
  <c r="I26" i="2" s="1"/>
  <c r="H25" i="2"/>
  <c r="H20" i="2"/>
  <c r="H26" i="2"/>
  <c r="G25" i="2"/>
  <c r="G20" i="2"/>
  <c r="G16" i="2"/>
  <c r="G26" i="2"/>
  <c r="K15" i="1"/>
  <c r="K16" i="1"/>
  <c r="J15" i="1"/>
  <c r="J16" i="1"/>
  <c r="I15" i="1"/>
  <c r="I16" i="1"/>
  <c r="H15" i="1"/>
  <c r="H16" i="1"/>
  <c r="G14" i="1"/>
  <c r="G15" i="1"/>
  <c r="G16" i="1" s="1"/>
  <c r="G27" i="3"/>
  <c r="G32" i="3" s="1"/>
  <c r="G28" i="3"/>
  <c r="G29" i="3"/>
  <c r="G31" i="3"/>
  <c r="H50" i="3"/>
  <c r="H32" i="3"/>
  <c r="H15" i="3"/>
  <c r="H19" i="3" s="1"/>
  <c r="H61" i="3" s="1"/>
  <c r="H24" i="3"/>
  <c r="H44" i="3"/>
  <c r="H53" i="3"/>
  <c r="H59" i="3"/>
  <c r="I50" i="3"/>
  <c r="I15" i="3"/>
  <c r="I19" i="3" s="1"/>
  <c r="I61" i="3" s="1"/>
  <c r="I32" i="3"/>
  <c r="I24" i="3"/>
  <c r="I44" i="3"/>
  <c r="I53" i="3"/>
  <c r="I59" i="3"/>
  <c r="J15" i="3"/>
  <c r="J19" i="3" s="1"/>
  <c r="J61" i="3" s="1"/>
  <c r="J50" i="3"/>
  <c r="J24" i="3"/>
  <c r="J32" i="3"/>
  <c r="J44" i="3"/>
  <c r="J53" i="3"/>
  <c r="J59" i="3"/>
  <c r="K19" i="3"/>
  <c r="K24" i="3"/>
  <c r="K32" i="3"/>
  <c r="K44" i="3"/>
  <c r="K50" i="3"/>
  <c r="K53" i="3"/>
  <c r="K59" i="3"/>
  <c r="K61" i="3"/>
  <c r="G49" i="3"/>
  <c r="G48" i="3"/>
  <c r="G47" i="3"/>
  <c r="G18" i="3"/>
  <c r="G17" i="3"/>
  <c r="G24" i="3"/>
  <c r="G43" i="3"/>
  <c r="G44" i="3" s="1"/>
  <c r="G50" i="3"/>
  <c r="G53" i="3"/>
  <c r="G59" i="3"/>
  <c r="G15" i="3" l="1"/>
  <c r="G19" i="3" s="1"/>
  <c r="G61" i="3" s="1"/>
</calcChain>
</file>

<file path=xl/sharedStrings.xml><?xml version="1.0" encoding="utf-8"?>
<sst xmlns="http://schemas.openxmlformats.org/spreadsheetml/2006/main" count="203" uniqueCount="110">
  <si>
    <t>Додаток 1</t>
  </si>
  <si>
    <t>до рішення виконавчого комітету</t>
  </si>
  <si>
    <t>Чернівецької міської ради</t>
  </si>
  <si>
    <t>Титульний список</t>
  </si>
  <si>
    <t>будівництва об´єктів житлово-комунального господарства по департаменту житлово-комунального господарства на 2017 рік</t>
  </si>
  <si>
    <t xml:space="preserve">за рахунок спеціального фонду міського бюджету - бюджету розвитку </t>
  </si>
  <si>
    <t>грн.</t>
  </si>
  <si>
    <t>№ з/п</t>
  </si>
  <si>
    <t>Об’єкти будівництва</t>
  </si>
  <si>
    <t>КТКВК</t>
  </si>
  <si>
    <t>Код КЕКВ</t>
  </si>
  <si>
    <t>Загальна кошторисна вартість</t>
  </si>
  <si>
    <t xml:space="preserve">Освоєння на 01.01.2017 </t>
  </si>
  <si>
    <t xml:space="preserve">Обсяги капвкладень на 2017 рік </t>
  </si>
  <si>
    <t>в тому числі по кварталах:</t>
  </si>
  <si>
    <t>Підрядник</t>
  </si>
  <si>
    <t>I</t>
  </si>
  <si>
    <t>II</t>
  </si>
  <si>
    <t>III</t>
  </si>
  <si>
    <t>IV</t>
  </si>
  <si>
    <t>Розділ І.    По капітальних видатках, де замовником є департамент житлово-комунального господарства Чернівецької міської ради:</t>
  </si>
  <si>
    <r>
      <t>Інші об</t>
    </r>
    <r>
      <rPr>
        <b/>
        <sz val="13"/>
        <rFont val="Arial"/>
        <family val="2"/>
        <charset val="204"/>
      </rPr>
      <t>҆</t>
    </r>
    <r>
      <rPr>
        <b/>
        <sz val="13"/>
        <rFont val="Times New Roman"/>
        <family val="1"/>
        <charset val="204"/>
      </rPr>
      <t>єкти</t>
    </r>
  </si>
  <si>
    <t>конкурс</t>
  </si>
  <si>
    <t>Реконструкція водопонижуючих свердловин для водовідвідної галереї на вул. Ю. Гагаріна - П. Нахімова в м. Чернівці (співфінансування з міського бюджету до проекту, що може реалізовуватися з  Державного фонду регіонального розвитку у 2017 році)</t>
  </si>
  <si>
    <t xml:space="preserve">Всього: </t>
  </si>
  <si>
    <t>в т.ч. технагляд</t>
  </si>
  <si>
    <t>Будівництво, реконструкція та капітальний ремонт доріг м.Чернівців</t>
  </si>
  <si>
    <t>Капітальний ремонт дороги на вул.О.Щербанюка від вул.Небесної Сотні до вул.М.Кутузова (І черга)  в м.Чернівці (співфінансування з міського бюджету до проекту, що може реалізовуватися з  Державного фонду регіонального розвитку у 2017 році)</t>
  </si>
  <si>
    <t>4016650</t>
  </si>
  <si>
    <t>Програма реалізації Бюджету ініціатив чернівчан (бюджет участі) у м.Чернівцях на 2016-2020 роки</t>
  </si>
  <si>
    <t>4016060</t>
  </si>
  <si>
    <t>Підрядна організація</t>
  </si>
  <si>
    <t>Постачальник</t>
  </si>
  <si>
    <r>
      <t xml:space="preserve">Всього </t>
    </r>
    <r>
      <rPr>
        <b/>
        <sz val="14"/>
        <rFont val="Times New Roman"/>
        <family val="1"/>
        <charset val="204"/>
      </rPr>
      <t xml:space="preserve">: </t>
    </r>
  </si>
  <si>
    <t xml:space="preserve"> </t>
  </si>
  <si>
    <t>ВСЬОГО по бюджету розвитку:</t>
  </si>
  <si>
    <t>Чернівецький міський голова</t>
  </si>
  <si>
    <t xml:space="preserve">                                            О.Стецевич</t>
  </si>
  <si>
    <t xml:space="preserve">      О.Каспрук</t>
  </si>
  <si>
    <t xml:space="preserve">  </t>
  </si>
  <si>
    <t>Капітальний ремонт контактної мережі  в м.Чернівцях                   (в т.ч.проектні роботи, експертиза, капремонт, технагляд)</t>
  </si>
  <si>
    <t xml:space="preserve">Всього : </t>
  </si>
  <si>
    <t>Будівництво напірного та безнапірного колектора та КНС на вул.Б.Хмельницького, в тому числі:</t>
  </si>
  <si>
    <t>Програма каналізування  міста Чернівців на 2013-2025 роки</t>
  </si>
  <si>
    <t>проектні роботи, авторський нагляд, експертиза;</t>
  </si>
  <si>
    <t>Проектна організація</t>
  </si>
  <si>
    <t>будівництво;</t>
  </si>
  <si>
    <t>Конкурс</t>
  </si>
  <si>
    <t>технагляд.</t>
  </si>
  <si>
    <t>ДЖКГ</t>
  </si>
  <si>
    <t xml:space="preserve">Всього по програмі: </t>
  </si>
  <si>
    <t>Капремонт водопровідних та каналізаційних мереж міста                                   (в т.ч. проектні роботи, експертиза)</t>
  </si>
  <si>
    <t>Капітальний ремонт 2 котловану на полігоні ТПВ по вул.Чорнівській ( в т.ч. проектні роботи, експертиза)</t>
  </si>
  <si>
    <t>Програма розвитку міського електротранспорту в м.Чернівцях на 2007-2015 роки</t>
  </si>
  <si>
    <r>
      <t xml:space="preserve">Всього </t>
    </r>
    <r>
      <rPr>
        <b/>
        <sz val="11"/>
        <rFont val="Times New Roman"/>
        <family val="1"/>
        <charset val="204"/>
      </rPr>
      <t>по МКП "Чернівцітеплокомуненерго"</t>
    </r>
    <r>
      <rPr>
        <b/>
        <sz val="14"/>
        <rFont val="Times New Roman"/>
        <family val="1"/>
        <charset val="204"/>
      </rPr>
      <t xml:space="preserve">: </t>
    </r>
  </si>
  <si>
    <t xml:space="preserve">Капітальний ремонт теплових мереж міста (в т.ч.придбання попередньоізольованих пінополіуретановою ізоляцією труб, проектні роботи, експертиза) (співфінансування на реалізацію інвестиційного проекту "Модернізація інфраструктури централізованого теплопостачання в м.Чернівці" (ЄБРР) </t>
  </si>
  <si>
    <t>Постачальники товару</t>
  </si>
  <si>
    <r>
      <t xml:space="preserve">Всього </t>
    </r>
    <r>
      <rPr>
        <b/>
        <sz val="12"/>
        <rFont val="Times New Roman"/>
        <family val="1"/>
        <charset val="204"/>
      </rPr>
      <t>по КП "Міжнародний аеропорт "Чернівці"</t>
    </r>
    <r>
      <rPr>
        <b/>
        <sz val="14"/>
        <rFont val="Times New Roman"/>
        <family val="1"/>
        <charset val="204"/>
      </rPr>
      <t xml:space="preserve"> </t>
    </r>
  </si>
  <si>
    <t>Реконструкція світлосигнального обладнання КП "Міжнародний аеропорт "Чернівці"</t>
  </si>
  <si>
    <t xml:space="preserve">Капітальний ремонт вул.Вижницької від будинку № 43 до кінцевої зупинки автобусу № 3 (асфальтування гравійної ділянки), в тому числі: </t>
  </si>
  <si>
    <t xml:space="preserve">Реконструкція дороги на вул.Б.Хмельницького від буд.№5 до вул.Л.Толстого та від буд.№29 до буд.№39 на вул.Б.Хмельницького (в т.ч.:проектні роботи, експертиза) </t>
  </si>
  <si>
    <t>Капітальний ремонт вул.С.Ковалевської</t>
  </si>
  <si>
    <t>Капітальний ремонт розворотнього кільця  на вул.Дунайській,126</t>
  </si>
  <si>
    <t>Капітальний ремонт вул.Ентузіастів  від провул.Ентузіастів до вул.В.Івасюка (влаштування тротуару)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</si>
  <si>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</si>
  <si>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</si>
  <si>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Капітальний ремонт вул.Кубинської</t>
  </si>
  <si>
    <t>Розділ ІІ.  По капітальних видатках, де замовником є МКП "Чернівцітеплокомуненерго"</t>
  </si>
  <si>
    <t>Капітальний ремонт теплових мереж міста (в т.ч. проектні роботи, експертиза)</t>
  </si>
  <si>
    <t>Капітальний ремонт скверу на вул.Вересневій (благоустрій)(в т.ч. проектні роботи, експертиза)</t>
  </si>
  <si>
    <t>Капітальний ремонт прибудинкової території на вул. Руській,251 ( в т.ч. проектні роботи, експертиза)</t>
  </si>
  <si>
    <t>Капітальний ремонт "Алеї Небайдужості" ( в т.ч. проектні роботи, експертиза)</t>
  </si>
  <si>
    <t>Капітальний ремонт сходів та доріжки до зупинки маршрутки на вул. Козятинській ( в т.ч. проектні роботи)</t>
  </si>
  <si>
    <t xml:space="preserve">    По капітальних видатках, де замовником є КП "Чернівецьке тролейбусне управління"</t>
  </si>
  <si>
    <t>Розділ ІІІ.   По капітальних видатках, де замовником є  КП "Міжнародний аеропорт "Чернівці"</t>
  </si>
  <si>
    <t>Додаток 3</t>
  </si>
  <si>
    <t>за рахунок  спеціального фонду міського бюджету - бюджету розвитку</t>
  </si>
  <si>
    <t>Освоєння на 01.01.2017</t>
  </si>
  <si>
    <t xml:space="preserve"> І.  Розподіл по капітальних видатках, де замовником є департамент житлово-комунального господарства Чернівецької міської ради :</t>
  </si>
  <si>
    <t>4016310</t>
  </si>
  <si>
    <t>1</t>
  </si>
  <si>
    <t>2</t>
  </si>
  <si>
    <t>3</t>
  </si>
  <si>
    <t>вул.Руська, 223, під.1-2</t>
  </si>
  <si>
    <t>вул.О.Кобилянської,19-В</t>
  </si>
  <si>
    <t>Бульвар Героїв Крут, 9, під.1-2 (ЖБК-38)</t>
  </si>
  <si>
    <t>Бульвар Героїв Крут, 15 (ЖБК-45)</t>
  </si>
  <si>
    <t>вул.Руська, 287-А (ЖБК-68)</t>
  </si>
  <si>
    <t xml:space="preserve">Разом: </t>
  </si>
  <si>
    <t xml:space="preserve">                                О.Каспрук</t>
  </si>
  <si>
    <t xml:space="preserve">Будівництво (придбання) житла </t>
  </si>
  <si>
    <t>за рахунок кредитних коштів міжнародної фінансової організації "Північна екологічна фінансова корпорація" (NEFCO), які залучені                                                                                                                                           до спеціального фонду міського бюджету - бюджету розвитку,  для реалізації інвестиційного проекту "Вуличне освітлення м.Чернівці".</t>
  </si>
  <si>
    <t xml:space="preserve">Капітальний ремонт вуличного освітлення шляхом технічного переоснащення світильників на світильники на основі LED технологій (на вул.Головній, Героїв Майдану, Ю.Гагаріна і проспекті Незалежності), в т.ч.розробка та узгодження проектно-кошторисної документації та управління проектом </t>
  </si>
  <si>
    <t>4016130</t>
  </si>
  <si>
    <t>МКП "Міськсвітло"</t>
  </si>
  <si>
    <t xml:space="preserve">                Чернівецький міський голова                                                    </t>
  </si>
  <si>
    <t xml:space="preserve">                                                                 О.Каспрук</t>
  </si>
  <si>
    <t xml:space="preserve">Капітальний ремонт вуличного освітлення шляхом технічного переоснащення світильників на світильники на основі LED технологій (на вул.Головній, Героїв Майдану, Ю.Гагаріна і проспекті Незалежності) (роботи та технічний нагляд)(співфінансування для реалізації інвестиційного проекту "Вуличне освітлення м.Чернівці"("Північна екологічна фінансова корпорація" (NEFCO)) </t>
  </si>
  <si>
    <t>Капітальний ремонт димових труб (співфінансування на реалізацію інвестиційного проекту "Модернізація інфраструктури централізованого теплопостачання в м.Чернівці (ЄБРР)</t>
  </si>
  <si>
    <t>Розробка гідравлічної моделі (співфінансування на реалізацію інвестиційного проекту "Модернізація інфраструктури централізованого теплопостачання в м.Чернівці (ЄБРР)</t>
  </si>
  <si>
    <t>4016051</t>
  </si>
  <si>
    <t>Додаток 2</t>
  </si>
  <si>
    <t>будівництва об´єктів житлового господарства по департаменту житлово-комунального господарства міської ради на 2017 рік</t>
  </si>
  <si>
    <t>Програма заміни, модернізації, капітального ремонту та диспетчеризації ліфтів житлового фонду м.Чернівців на 2013-2017роки</t>
  </si>
  <si>
    <t xml:space="preserve"> Реконструкція системи диспетчеризації ліфтів в м.Чернівцях з підключенням до системи "ОДС Промінь" у житлових будинках (співфінансування з міського бюджету до проекту, що може реалізовуватися з Державного фонду регіонального розвитку у 2017 році) </t>
  </si>
  <si>
    <t>Встановлення приладів обліку теплової енергії в житлових будинках комунальної власності, в т.ч. виготовлення проектно-кошторисної документації</t>
  </si>
  <si>
    <t>4016021</t>
  </si>
  <si>
    <t>Встановлення приладів обліку теплової енергії в житлових будинках ОСББ, ЖБК, ЖБТ, в т.ч. виготовлення проектно-кошторисної документації</t>
  </si>
  <si>
    <t>4016022</t>
  </si>
  <si>
    <t>№ 180/8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</si>
</sst>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9" formatCode="_(* #,##0.00_);_(* \(#,##0.00\);_(* &quot;-&quot;??_);_(@_)"/>
    <numFmt numFmtId="180" formatCode="#,##0.0"/>
    <numFmt numFmtId="181" formatCode="#,##0.00_₴"/>
    <numFmt numFmtId="183" formatCode="#,##0.0_₴"/>
    <numFmt numFmtId="184" formatCode="0.0"/>
    <numFmt numFmtId="185" formatCode="0.00000"/>
  </numFmts>
  <fonts count="41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Helv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</font>
    <font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b/>
      <sz val="10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name val="Times New Roman"/>
      <family val="1"/>
    </font>
    <font>
      <sz val="12"/>
      <color indexed="9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  <charset val="204"/>
    </font>
    <font>
      <sz val="14"/>
      <name val="Times New Roman"/>
      <family val="1"/>
    </font>
    <font>
      <b/>
      <i/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b/>
      <sz val="15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14"/>
      <name val="Times New Roman"/>
      <family val="1"/>
    </font>
    <font>
      <i/>
      <sz val="12"/>
      <color indexed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indexed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8" fillId="0" borderId="0">
      <alignment vertical="top"/>
    </xf>
    <xf numFmtId="0" fontId="3" fillId="0" borderId="0"/>
    <xf numFmtId="179" fontId="1" fillId="0" borderId="0" applyFont="0" applyFill="0" applyBorder="0" applyAlignment="0" applyProtection="0"/>
  </cellStyleXfs>
  <cellXfs count="30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/>
    <xf numFmtId="0" fontId="2" fillId="0" borderId="0" xfId="0" applyFont="1" applyFill="1" applyAlignment="1"/>
    <xf numFmtId="0" fontId="5" fillId="0" borderId="0" xfId="0" applyFont="1" applyFill="1" applyAlignment="1"/>
    <xf numFmtId="0" fontId="6" fillId="0" borderId="0" xfId="0" applyFont="1"/>
    <xf numFmtId="0" fontId="2" fillId="0" borderId="0" xfId="0" applyFont="1"/>
    <xf numFmtId="14" fontId="7" fillId="0" borderId="0" xfId="0" applyNumberFormat="1" applyFont="1" applyFill="1" applyAlignment="1">
      <alignment horizontal="left"/>
    </xf>
    <xf numFmtId="0" fontId="7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15" fillId="0" borderId="2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180" fontId="17" fillId="0" borderId="1" xfId="1" applyNumberFormat="1" applyFont="1" applyFill="1" applyBorder="1" applyAlignment="1">
      <alignment horizontal="left" vertical="center" wrapText="1"/>
    </xf>
    <xf numFmtId="4" fontId="15" fillId="0" borderId="2" xfId="3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81" fontId="2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81" fontId="13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9" fontId="13" fillId="0" borderId="1" xfId="2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81" fontId="13" fillId="0" borderId="5" xfId="0" applyNumberFormat="1" applyFont="1" applyFill="1" applyBorder="1" applyAlignment="1">
      <alignment horizontal="center" vertical="center" wrapText="1"/>
    </xf>
    <xf numFmtId="181" fontId="15" fillId="0" borderId="1" xfId="0" applyNumberFormat="1" applyFont="1" applyFill="1" applyBorder="1" applyAlignment="1">
      <alignment horizontal="center" vertical="center" wrapText="1"/>
    </xf>
    <xf numFmtId="181" fontId="15" fillId="0" borderId="5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181" fontId="8" fillId="3" borderId="1" xfId="0" applyNumberFormat="1" applyFont="1" applyFill="1" applyBorder="1" applyAlignment="1">
      <alignment horizontal="center" vertical="center" wrapText="1"/>
    </xf>
    <xf numFmtId="181" fontId="19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13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49" fontId="13" fillId="0" borderId="4" xfId="2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181" fontId="13" fillId="0" borderId="4" xfId="0" applyNumberFormat="1" applyFont="1" applyFill="1" applyBorder="1" applyAlignment="1">
      <alignment horizontal="center" vertical="center" wrapText="1"/>
    </xf>
    <xf numFmtId="181" fontId="13" fillId="0" borderId="7" xfId="0" applyNumberFormat="1" applyFont="1" applyFill="1" applyBorder="1" applyAlignment="1">
      <alignment horizontal="center" vertical="center" wrapText="1"/>
    </xf>
    <xf numFmtId="181" fontId="15" fillId="0" borderId="4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13" fillId="2" borderId="4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179" fontId="15" fillId="0" borderId="8" xfId="3" applyFont="1" applyFill="1" applyBorder="1" applyAlignment="1">
      <alignment horizont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justify" wrapText="1"/>
    </xf>
    <xf numFmtId="0" fontId="8" fillId="3" borderId="1" xfId="0" applyFont="1" applyFill="1" applyBorder="1" applyAlignment="1">
      <alignment horizontal="center" vertical="center" wrapText="1"/>
    </xf>
    <xf numFmtId="181" fontId="8" fillId="3" borderId="1" xfId="0" applyNumberFormat="1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center" vertical="justify" wrapText="1"/>
    </xf>
    <xf numFmtId="0" fontId="13" fillId="0" borderId="1" xfId="0" applyFont="1" applyFill="1" applyBorder="1" applyAlignment="1">
      <alignment horizontal="center" vertical="justify" wrapText="1"/>
    </xf>
    <xf numFmtId="181" fontId="8" fillId="0" borderId="1" xfId="0" applyNumberFormat="1" applyFont="1" applyFill="1" applyBorder="1" applyAlignment="1">
      <alignment horizontal="left" vertical="center" wrapText="1"/>
    </xf>
    <xf numFmtId="181" fontId="8" fillId="0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justify" wrapText="1"/>
    </xf>
    <xf numFmtId="0" fontId="8" fillId="4" borderId="1" xfId="0" applyFont="1" applyFill="1" applyBorder="1" applyAlignment="1">
      <alignment horizontal="center" vertical="center" wrapText="1"/>
    </xf>
    <xf numFmtId="181" fontId="8" fillId="4" borderId="1" xfId="0" applyNumberFormat="1" applyFont="1" applyFill="1" applyBorder="1" applyAlignment="1">
      <alignment horizontal="left" vertical="center" wrapText="1"/>
    </xf>
    <xf numFmtId="181" fontId="8" fillId="4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vertical="center"/>
    </xf>
    <xf numFmtId="183" fontId="1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vertical="center"/>
    </xf>
    <xf numFmtId="181" fontId="2" fillId="0" borderId="0" xfId="0" applyNumberFormat="1" applyFont="1" applyFill="1"/>
    <xf numFmtId="0" fontId="23" fillId="0" borderId="0" xfId="0" applyFont="1" applyFill="1"/>
    <xf numFmtId="0" fontId="23" fillId="0" borderId="0" xfId="0" applyFont="1" applyFill="1" applyAlignment="1">
      <alignment horizontal="center" vertical="center"/>
    </xf>
    <xf numFmtId="0" fontId="22" fillId="0" borderId="0" xfId="0" applyFont="1" applyBorder="1" applyAlignment="1"/>
    <xf numFmtId="0" fontId="13" fillId="0" borderId="0" xfId="0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180" fontId="5" fillId="0" borderId="0" xfId="0" applyNumberFormat="1" applyFont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left" vertical="center" wrapText="1"/>
    </xf>
    <xf numFmtId="4" fontId="13" fillId="0" borderId="10" xfId="0" applyNumberFormat="1" applyFont="1" applyFill="1" applyBorder="1" applyAlignment="1">
      <alignment horizontal="center" vertical="center" wrapText="1"/>
    </xf>
    <xf numFmtId="4" fontId="13" fillId="0" borderId="11" xfId="0" applyNumberFormat="1" applyFont="1" applyFill="1" applyBorder="1" applyAlignment="1">
      <alignment horizontal="center" vertical="center" wrapText="1"/>
    </xf>
    <xf numFmtId="4" fontId="13" fillId="0" borderId="12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4" fontId="13" fillId="0" borderId="1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80" fontId="2" fillId="0" borderId="0" xfId="0" applyNumberFormat="1" applyFont="1"/>
    <xf numFmtId="180" fontId="2" fillId="0" borderId="0" xfId="0" applyNumberFormat="1" applyFont="1" applyBorder="1"/>
    <xf numFmtId="0" fontId="13" fillId="2" borderId="8" xfId="0" applyFont="1" applyFill="1" applyBorder="1" applyAlignment="1">
      <alignment horizontal="center" vertical="center" wrapText="1"/>
    </xf>
    <xf numFmtId="0" fontId="27" fillId="0" borderId="0" xfId="0" applyFont="1"/>
    <xf numFmtId="0" fontId="13" fillId="2" borderId="1" xfId="0" applyFont="1" applyFill="1" applyBorder="1" applyAlignment="1">
      <alignment horizontal="center" vertical="center" wrapText="1"/>
    </xf>
    <xf numFmtId="180" fontId="28" fillId="0" borderId="0" xfId="0" applyNumberFormat="1" applyFont="1" applyFill="1" applyBorder="1"/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2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81" fontId="29" fillId="3" borderId="1" xfId="0" applyNumberFormat="1" applyFont="1" applyFill="1" applyBorder="1" applyAlignment="1">
      <alignment horizontal="center" vertical="center" wrapText="1"/>
    </xf>
    <xf numFmtId="180" fontId="28" fillId="0" borderId="0" xfId="0" applyNumberFormat="1" applyFont="1" applyFill="1"/>
    <xf numFmtId="180" fontId="5" fillId="0" borderId="0" xfId="0" applyNumberFormat="1" applyFont="1" applyBorder="1" applyAlignment="1">
      <alignment horizontal="center" vertical="center"/>
    </xf>
    <xf numFmtId="184" fontId="15" fillId="0" borderId="1" xfId="0" applyNumberFormat="1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184" fontId="11" fillId="0" borderId="1" xfId="0" applyNumberFormat="1" applyFont="1" applyFill="1" applyBorder="1" applyAlignment="1">
      <alignment horizontal="center" vertical="center" wrapText="1"/>
    </xf>
    <xf numFmtId="184" fontId="11" fillId="0" borderId="3" xfId="0" applyNumberFormat="1" applyFont="1" applyFill="1" applyBorder="1" applyAlignment="1">
      <alignment horizontal="center" vertical="center" wrapText="1"/>
    </xf>
    <xf numFmtId="184" fontId="15" fillId="0" borderId="3" xfId="0" applyNumberFormat="1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15" fillId="3" borderId="10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181" fontId="13" fillId="3" borderId="1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top"/>
    </xf>
    <xf numFmtId="4" fontId="2" fillId="3" borderId="0" xfId="0" applyNumberFormat="1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0" fontId="11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4" fontId="30" fillId="0" borderId="0" xfId="0" applyNumberFormat="1" applyFont="1" applyFill="1" applyAlignment="1">
      <alignment horizontal="left"/>
    </xf>
    <xf numFmtId="0" fontId="11" fillId="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4" fontId="13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13" fillId="0" borderId="1" xfId="3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Fill="1" applyBorder="1" applyAlignment="1">
      <alignment horizontal="left" vertical="center" wrapText="1"/>
    </xf>
    <xf numFmtId="2" fontId="15" fillId="0" borderId="1" xfId="3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4" fontId="3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7" fillId="0" borderId="0" xfId="0" applyFont="1" applyFill="1"/>
    <xf numFmtId="1" fontId="27" fillId="0" borderId="0" xfId="0" applyNumberFormat="1" applyFont="1" applyFill="1"/>
    <xf numFmtId="0" fontId="27" fillId="0" borderId="0" xfId="0" applyFont="1" applyFill="1" applyAlignment="1">
      <alignment horizontal="center" vertical="center"/>
    </xf>
    <xf numFmtId="0" fontId="22" fillId="0" borderId="0" xfId="0" applyFont="1" applyFill="1" applyBorder="1" applyAlignment="1"/>
    <xf numFmtId="0" fontId="2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/>
    <xf numFmtId="2" fontId="11" fillId="0" borderId="10" xfId="0" applyNumberFormat="1" applyFont="1" applyFill="1" applyBorder="1" applyAlignment="1">
      <alignment horizontal="center" vertical="center" wrapText="1"/>
    </xf>
    <xf numFmtId="184" fontId="11" fillId="0" borderId="1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184" fontId="11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4" fontId="4" fillId="0" borderId="0" xfId="0" applyNumberFormat="1" applyFont="1" applyFill="1"/>
    <xf numFmtId="0" fontId="2" fillId="0" borderId="13" xfId="0" applyFont="1" applyFill="1" applyBorder="1" applyAlignment="1">
      <alignment horizontal="left" vertical="center" wrapText="1"/>
    </xf>
    <xf numFmtId="49" fontId="2" fillId="0" borderId="4" xfId="2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4" fontId="6" fillId="0" borderId="0" xfId="0" applyNumberFormat="1" applyFont="1"/>
    <xf numFmtId="0" fontId="13" fillId="3" borderId="4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49" fontId="14" fillId="3" borderId="1" xfId="2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4" fontId="14" fillId="3" borderId="4" xfId="3" applyNumberFormat="1" applyFont="1" applyFill="1" applyBorder="1" applyAlignment="1" applyProtection="1">
      <alignment horizontal="center" vertical="center" wrapText="1"/>
      <protection locked="0"/>
    </xf>
    <xf numFmtId="4" fontId="15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33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81" fontId="30" fillId="0" borderId="1" xfId="0" applyNumberFormat="1" applyFont="1" applyFill="1" applyBorder="1" applyAlignment="1">
      <alignment horizontal="center" vertical="center" wrapText="1"/>
    </xf>
    <xf numFmtId="185" fontId="21" fillId="0" borderId="1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35" fillId="0" borderId="0" xfId="0" applyFont="1" applyBorder="1" applyAlignment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/>
    <xf numFmtId="1" fontId="8" fillId="0" borderId="0" xfId="0" applyNumberFormat="1" applyFont="1" applyFill="1" applyBorder="1" applyAlignment="1">
      <alignment horizontal="left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4" fontId="13" fillId="0" borderId="0" xfId="2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" fontId="15" fillId="0" borderId="0" xfId="3" applyNumberFormat="1" applyFont="1" applyFill="1" applyBorder="1" applyAlignment="1">
      <alignment horizontal="center" vertical="center" wrapText="1"/>
    </xf>
    <xf numFmtId="1" fontId="15" fillId="0" borderId="0" xfId="3" applyNumberFormat="1" applyFont="1" applyFill="1" applyBorder="1" applyAlignment="1" applyProtection="1">
      <alignment horizontal="center" vertical="center" wrapText="1"/>
      <protection locked="0"/>
    </xf>
    <xf numFmtId="181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38" fillId="0" borderId="0" xfId="0" applyNumberFormat="1" applyFont="1" applyFill="1" applyBorder="1"/>
    <xf numFmtId="0" fontId="39" fillId="0" borderId="0" xfId="0" applyFont="1" applyFill="1"/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Border="1"/>
    <xf numFmtId="0" fontId="38" fillId="0" borderId="0" xfId="0" applyFont="1" applyFill="1" applyBorder="1" applyAlignment="1">
      <alignment vertical="center"/>
    </xf>
    <xf numFmtId="2" fontId="40" fillId="0" borderId="0" xfId="0" applyNumberFormat="1" applyFont="1" applyFill="1" applyBorder="1"/>
    <xf numFmtId="0" fontId="40" fillId="0" borderId="0" xfId="0" applyFont="1" applyFill="1" applyBorder="1"/>
    <xf numFmtId="0" fontId="40" fillId="0" borderId="0" xfId="0" applyFont="1" applyFill="1" applyAlignment="1">
      <alignment horizontal="center" vertical="center"/>
    </xf>
    <xf numFmtId="0" fontId="40" fillId="0" borderId="0" xfId="0" applyFont="1" applyFill="1"/>
    <xf numFmtId="0" fontId="40" fillId="0" borderId="0" xfId="0" applyFont="1" applyFill="1" applyAlignment="1">
      <alignment vertical="center"/>
    </xf>
    <xf numFmtId="0" fontId="13" fillId="4" borderId="2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25" fillId="4" borderId="4" xfId="0" applyFont="1" applyFill="1" applyBorder="1" applyAlignment="1">
      <alignment horizontal="left" vertical="center" wrapText="1"/>
    </xf>
    <xf numFmtId="180" fontId="17" fillId="4" borderId="4" xfId="1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49" fontId="13" fillId="6" borderId="1" xfId="0" applyNumberFormat="1" applyFont="1" applyFill="1" applyBorder="1" applyAlignment="1">
      <alignment horizontal="center" vertical="center" wrapText="1"/>
    </xf>
    <xf numFmtId="49" fontId="15" fillId="6" borderId="1" xfId="0" applyNumberFormat="1" applyFont="1" applyFill="1" applyBorder="1" applyAlignment="1">
      <alignment horizontal="left" vertical="center" wrapText="1"/>
    </xf>
    <xf numFmtId="49" fontId="15" fillId="6" borderId="1" xfId="2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4" fontId="15" fillId="6" borderId="5" xfId="0" applyNumberFormat="1" applyFont="1" applyFill="1" applyBorder="1" applyAlignment="1">
      <alignment horizontal="center" vertical="center" wrapText="1"/>
    </xf>
    <xf numFmtId="4" fontId="15" fillId="6" borderId="1" xfId="3" applyNumberFormat="1" applyFont="1" applyFill="1" applyBorder="1" applyAlignment="1" applyProtection="1">
      <alignment horizontal="center" vertical="center" wrapText="1"/>
      <protection locked="0"/>
    </xf>
    <xf numFmtId="4" fontId="15" fillId="6" borderId="5" xfId="3" applyNumberFormat="1" applyFont="1" applyFill="1" applyBorder="1" applyAlignment="1" applyProtection="1">
      <alignment horizontal="center" vertical="center" wrapText="1"/>
      <protection locked="0"/>
    </xf>
    <xf numFmtId="4" fontId="15" fillId="6" borderId="1" xfId="0" applyNumberFormat="1" applyFont="1" applyFill="1" applyBorder="1" applyAlignment="1">
      <alignment horizontal="center" vertical="center" wrapText="1"/>
    </xf>
    <xf numFmtId="2" fontId="15" fillId="6" borderId="1" xfId="3" applyNumberFormat="1" applyFont="1" applyFill="1" applyBorder="1" applyAlignment="1" applyProtection="1">
      <alignment horizontal="center" vertical="center" wrapText="1"/>
      <protection locked="0"/>
    </xf>
    <xf numFmtId="2" fontId="15" fillId="6" borderId="5" xfId="3" applyNumberFormat="1" applyFont="1" applyFill="1" applyBorder="1" applyAlignment="1" applyProtection="1">
      <alignment horizontal="center" vertical="center" wrapText="1"/>
      <protection locked="0"/>
    </xf>
    <xf numFmtId="0" fontId="21" fillId="6" borderId="1" xfId="0" applyFont="1" applyFill="1" applyBorder="1" applyAlignment="1">
      <alignment horizontal="center" vertical="center" wrapText="1"/>
    </xf>
    <xf numFmtId="0" fontId="2" fillId="6" borderId="0" xfId="0" applyFont="1" applyFill="1"/>
    <xf numFmtId="0" fontId="2" fillId="6" borderId="1" xfId="0" applyFont="1" applyFill="1" applyBorder="1" applyAlignment="1">
      <alignment horizontal="center"/>
    </xf>
    <xf numFmtId="49" fontId="8" fillId="6" borderId="1" xfId="0" applyNumberFormat="1" applyFont="1" applyFill="1" applyBorder="1" applyAlignment="1">
      <alignment horizontal="left" vertical="center" wrapText="1"/>
    </xf>
    <xf numFmtId="49" fontId="13" fillId="6" borderId="1" xfId="2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" fontId="13" fillId="6" borderId="1" xfId="0" applyNumberFormat="1" applyFont="1" applyFill="1" applyBorder="1" applyAlignment="1">
      <alignment horizontal="center" vertical="center" wrapText="1"/>
    </xf>
    <xf numFmtId="4" fontId="32" fillId="6" borderId="1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1" fillId="0" borderId="2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/>
    </xf>
    <xf numFmtId="0" fontId="22" fillId="0" borderId="15" xfId="0" applyFont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14" xfId="0" applyFill="1" applyBorder="1"/>
  </cellXfs>
  <cellStyles count="4">
    <cellStyle name="Звичайний_Додаток _ 3 зм_ни 4575" xfId="1"/>
    <cellStyle name="Обычный" xfId="0" builtinId="0"/>
    <cellStyle name="Обычный_Лист1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opLeftCell="A4" workbookViewId="0">
      <selection activeCell="K4" sqref="K4"/>
    </sheetView>
  </sheetViews>
  <sheetFormatPr defaultRowHeight="18.75" x14ac:dyDescent="0.3"/>
  <cols>
    <col min="1" max="1" width="5.85546875" style="1" customWidth="1"/>
    <col min="2" max="2" width="61.28515625" style="1" customWidth="1"/>
    <col min="3" max="3" width="10" style="2" customWidth="1"/>
    <col min="4" max="4" width="9" style="1" customWidth="1"/>
    <col min="5" max="5" width="17.140625" style="3" customWidth="1"/>
    <col min="6" max="6" width="14.28515625" style="1" customWidth="1"/>
    <col min="7" max="7" width="18.5703125" style="1" customWidth="1"/>
    <col min="8" max="8" width="17.28515625" style="1" customWidth="1"/>
    <col min="9" max="9" width="18" style="1" customWidth="1"/>
    <col min="10" max="10" width="18.85546875" style="1" customWidth="1"/>
    <col min="11" max="11" width="17.42578125" style="1" customWidth="1"/>
    <col min="12" max="12" width="29" style="11" customWidth="1"/>
    <col min="13" max="13" width="9.140625" style="8" hidden="1" customWidth="1"/>
    <col min="14" max="16384" width="9.140625" style="8"/>
  </cols>
  <sheetData>
    <row r="1" spans="1:18" ht="19.5" customHeight="1" x14ac:dyDescent="0.3">
      <c r="J1" s="4" t="s">
        <v>75</v>
      </c>
      <c r="K1" s="5"/>
      <c r="L1" s="6"/>
    </row>
    <row r="2" spans="1:18" ht="20.25" customHeight="1" x14ac:dyDescent="0.3">
      <c r="H2" s="5"/>
      <c r="J2" s="4" t="s">
        <v>1</v>
      </c>
      <c r="K2" s="5"/>
      <c r="L2" s="6"/>
    </row>
    <row r="3" spans="1:18" ht="20.25" x14ac:dyDescent="0.3">
      <c r="H3" s="5"/>
      <c r="J3" s="4" t="s">
        <v>2</v>
      </c>
      <c r="K3" s="4"/>
      <c r="L3" s="6"/>
    </row>
    <row r="4" spans="1:18" ht="22.5" customHeight="1" x14ac:dyDescent="0.3">
      <c r="J4" s="9">
        <v>42836</v>
      </c>
      <c r="K4" s="10" t="s">
        <v>109</v>
      </c>
    </row>
    <row r="5" spans="1:18" ht="24.75" customHeight="1" x14ac:dyDescent="0.3">
      <c r="J5" s="191"/>
      <c r="K5" s="10"/>
    </row>
    <row r="6" spans="1:18" ht="17.25" customHeight="1" x14ac:dyDescent="0.3">
      <c r="A6" s="267" t="s">
        <v>3</v>
      </c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267"/>
    </row>
    <row r="7" spans="1:18" ht="18" customHeight="1" x14ac:dyDescent="0.3">
      <c r="A7" s="268" t="s">
        <v>4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</row>
    <row r="8" spans="1:18" ht="38.25" customHeight="1" x14ac:dyDescent="0.3">
      <c r="A8" s="269" t="s">
        <v>91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</row>
    <row r="9" spans="1:18" ht="27.75" customHeight="1" x14ac:dyDescent="0.3">
      <c r="L9" s="2" t="s">
        <v>6</v>
      </c>
    </row>
    <row r="10" spans="1:18" x14ac:dyDescent="0.3">
      <c r="A10" s="264" t="s">
        <v>7</v>
      </c>
      <c r="B10" s="264" t="s">
        <v>8</v>
      </c>
      <c r="C10" s="264" t="s">
        <v>9</v>
      </c>
      <c r="D10" s="264" t="s">
        <v>10</v>
      </c>
      <c r="E10" s="264" t="s">
        <v>11</v>
      </c>
      <c r="F10" s="264" t="s">
        <v>12</v>
      </c>
      <c r="G10" s="264" t="s">
        <v>13</v>
      </c>
      <c r="H10" s="261" t="s">
        <v>14</v>
      </c>
      <c r="I10" s="262"/>
      <c r="J10" s="262"/>
      <c r="K10" s="263"/>
      <c r="L10" s="264" t="s">
        <v>15</v>
      </c>
      <c r="M10" s="7"/>
      <c r="N10" s="7"/>
      <c r="O10" s="7"/>
      <c r="P10" s="7"/>
      <c r="Q10" s="7"/>
      <c r="R10" s="7"/>
    </row>
    <row r="11" spans="1:18" ht="17.25" customHeight="1" x14ac:dyDescent="0.3">
      <c r="A11" s="265"/>
      <c r="B11" s="265"/>
      <c r="C11" s="270"/>
      <c r="D11" s="265"/>
      <c r="E11" s="265"/>
      <c r="F11" s="265"/>
      <c r="G11" s="265"/>
      <c r="H11" s="264" t="s">
        <v>16</v>
      </c>
      <c r="I11" s="264" t="s">
        <v>17</v>
      </c>
      <c r="J11" s="264" t="s">
        <v>18</v>
      </c>
      <c r="K11" s="264" t="s">
        <v>19</v>
      </c>
      <c r="L11" s="265"/>
      <c r="M11" s="7"/>
      <c r="N11" s="7"/>
      <c r="O11" s="7"/>
      <c r="P11" s="7"/>
      <c r="Q11" s="7"/>
      <c r="R11" s="7"/>
    </row>
    <row r="12" spans="1:18" x14ac:dyDescent="0.3">
      <c r="A12" s="266"/>
      <c r="B12" s="266"/>
      <c r="C12" s="271"/>
      <c r="D12" s="266"/>
      <c r="E12" s="266"/>
      <c r="F12" s="266"/>
      <c r="G12" s="266"/>
      <c r="H12" s="266"/>
      <c r="I12" s="266"/>
      <c r="J12" s="266"/>
      <c r="K12" s="266"/>
      <c r="L12" s="266"/>
      <c r="M12" s="7"/>
      <c r="N12" s="7"/>
      <c r="O12" s="7"/>
      <c r="P12" s="7"/>
      <c r="Q12" s="7"/>
      <c r="R12" s="7"/>
    </row>
    <row r="13" spans="1:18" s="14" customFormat="1" ht="11.25" x14ac:dyDescent="0.2">
      <c r="A13" s="108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08">
        <v>11</v>
      </c>
      <c r="L13" s="108">
        <v>12</v>
      </c>
      <c r="M13" s="13"/>
      <c r="N13" s="13"/>
      <c r="O13" s="13"/>
      <c r="P13" s="13"/>
      <c r="Q13" s="13"/>
      <c r="R13" s="13"/>
    </row>
    <row r="14" spans="1:18" ht="131.25" x14ac:dyDescent="0.3">
      <c r="A14" s="190">
        <v>1</v>
      </c>
      <c r="B14" s="192" t="s">
        <v>92</v>
      </c>
      <c r="C14" s="193" t="s">
        <v>93</v>
      </c>
      <c r="D14" s="194">
        <v>3132</v>
      </c>
      <c r="E14" s="195"/>
      <c r="F14" s="195"/>
      <c r="G14" s="196">
        <f>H14+I14+J14+K14</f>
        <v>3604032</v>
      </c>
      <c r="H14" s="196">
        <v>1421366</v>
      </c>
      <c r="I14" s="196">
        <v>1798711</v>
      </c>
      <c r="J14" s="196">
        <v>383955</v>
      </c>
      <c r="K14" s="197">
        <v>0</v>
      </c>
      <c r="L14" s="198" t="s">
        <v>94</v>
      </c>
      <c r="M14" s="199"/>
      <c r="N14" s="199"/>
      <c r="O14" s="199"/>
      <c r="P14" s="200"/>
      <c r="Q14" s="7"/>
      <c r="R14" s="7"/>
    </row>
    <row r="15" spans="1:18" s="208" customFormat="1" ht="21" customHeight="1" x14ac:dyDescent="0.3">
      <c r="A15" s="201"/>
      <c r="B15" s="202" t="s">
        <v>24</v>
      </c>
      <c r="C15" s="203"/>
      <c r="D15" s="204"/>
      <c r="E15" s="205"/>
      <c r="F15" s="206"/>
      <c r="G15" s="207">
        <f t="shared" ref="G15:K16" si="0">G14</f>
        <v>3604032</v>
      </c>
      <c r="H15" s="207">
        <f t="shared" si="0"/>
        <v>1421366</v>
      </c>
      <c r="I15" s="207">
        <f t="shared" si="0"/>
        <v>1798711</v>
      </c>
      <c r="J15" s="207">
        <f t="shared" si="0"/>
        <v>383955</v>
      </c>
      <c r="K15" s="207">
        <f t="shared" si="0"/>
        <v>0</v>
      </c>
      <c r="L15" s="120"/>
    </row>
    <row r="16" spans="1:18" ht="27.75" customHeight="1" x14ac:dyDescent="0.3">
      <c r="A16" s="83"/>
      <c r="B16" s="209" t="s">
        <v>35</v>
      </c>
      <c r="C16" s="210"/>
      <c r="D16" s="210"/>
      <c r="E16" s="211"/>
      <c r="F16" s="211"/>
      <c r="G16" s="77">
        <f t="shared" si="0"/>
        <v>3604032</v>
      </c>
      <c r="H16" s="77">
        <f t="shared" si="0"/>
        <v>1421366</v>
      </c>
      <c r="I16" s="77">
        <f t="shared" si="0"/>
        <v>1798711</v>
      </c>
      <c r="J16" s="77">
        <f t="shared" si="0"/>
        <v>383955</v>
      </c>
      <c r="K16" s="77">
        <f t="shared" si="0"/>
        <v>0</v>
      </c>
      <c r="L16" s="212"/>
      <c r="M16" s="213"/>
    </row>
    <row r="17" spans="1:13" ht="24.75" customHeight="1" x14ac:dyDescent="0.3">
      <c r="A17" s="90"/>
      <c r="M17" s="213"/>
    </row>
    <row r="18" spans="1:13" s="128" customFormat="1" ht="32.25" customHeight="1" x14ac:dyDescent="0.35">
      <c r="A18" s="214" t="s">
        <v>95</v>
      </c>
      <c r="B18" s="214"/>
      <c r="C18" s="214"/>
      <c r="D18" s="214"/>
      <c r="E18" s="260" t="s">
        <v>96</v>
      </c>
      <c r="F18" s="260"/>
      <c r="G18" s="260"/>
      <c r="H18" s="260"/>
      <c r="I18" s="260"/>
      <c r="J18" s="260"/>
      <c r="K18" s="260"/>
      <c r="L18" s="215"/>
      <c r="M18" s="216"/>
    </row>
    <row r="19" spans="1:13" ht="18.600000000000001" customHeight="1" x14ac:dyDescent="0.3">
      <c r="A19" s="96"/>
      <c r="B19" s="217"/>
      <c r="C19" s="218"/>
      <c r="D19" s="218" t="s">
        <v>39</v>
      </c>
      <c r="E19" s="219"/>
      <c r="F19" s="96"/>
      <c r="G19" s="220"/>
      <c r="H19" s="221"/>
      <c r="I19" s="222"/>
      <c r="J19" s="96"/>
      <c r="K19" s="223"/>
      <c r="L19" s="224"/>
      <c r="M19" s="213"/>
    </row>
    <row r="20" spans="1:13" ht="18.600000000000001" customHeight="1" x14ac:dyDescent="0.3">
      <c r="A20" s="96"/>
      <c r="B20" s="217"/>
      <c r="C20" s="218"/>
      <c r="D20" s="218"/>
      <c r="E20" s="219"/>
      <c r="F20" s="96"/>
      <c r="G20" s="220"/>
      <c r="H20" s="221"/>
      <c r="I20" s="222"/>
      <c r="J20" s="96"/>
      <c r="K20" s="223"/>
      <c r="L20" s="224"/>
      <c r="M20" s="213"/>
    </row>
    <row r="21" spans="1:13" ht="18.600000000000001" customHeight="1" x14ac:dyDescent="0.3">
      <c r="A21" s="96"/>
      <c r="B21" s="217"/>
      <c r="C21" s="218"/>
      <c r="D21" s="218"/>
      <c r="E21" s="219"/>
      <c r="F21" s="96"/>
      <c r="G21" s="220"/>
      <c r="H21" s="221"/>
      <c r="I21" s="222"/>
      <c r="J21" s="96"/>
      <c r="K21" s="223"/>
      <c r="L21" s="224"/>
      <c r="M21" s="213"/>
    </row>
    <row r="22" spans="1:13" ht="18.600000000000001" customHeight="1" x14ac:dyDescent="0.3">
      <c r="A22" s="96"/>
      <c r="B22" s="217"/>
      <c r="C22" s="218"/>
      <c r="D22" s="218"/>
      <c r="E22" s="219"/>
      <c r="F22" s="96"/>
      <c r="G22" s="220"/>
      <c r="H22" s="221"/>
      <c r="I22" s="222"/>
      <c r="J22" s="96"/>
      <c r="K22" s="223"/>
      <c r="L22" s="224"/>
      <c r="M22" s="213"/>
    </row>
    <row r="23" spans="1:13" x14ac:dyDescent="0.3">
      <c r="E23" s="99"/>
      <c r="F23" s="98"/>
      <c r="G23" s="100"/>
      <c r="H23" s="98"/>
      <c r="I23" s="98"/>
      <c r="J23" s="225"/>
      <c r="K23" s="225"/>
      <c r="L23" s="225"/>
    </row>
    <row r="24" spans="1:13" x14ac:dyDescent="0.3">
      <c r="D24" s="226"/>
      <c r="E24" s="227"/>
      <c r="F24" s="228"/>
      <c r="G24" s="229"/>
      <c r="H24" s="228"/>
      <c r="I24" s="98"/>
      <c r="J24" s="225"/>
      <c r="K24" s="225"/>
      <c r="L24" s="228"/>
    </row>
    <row r="25" spans="1:13" x14ac:dyDescent="0.3">
      <c r="D25" s="226"/>
      <c r="E25" s="227"/>
      <c r="F25" s="228"/>
      <c r="G25" s="229"/>
      <c r="H25" s="228"/>
      <c r="I25" s="98"/>
      <c r="J25" s="230"/>
      <c r="K25" s="230"/>
      <c r="L25" s="231"/>
    </row>
    <row r="26" spans="1:13" x14ac:dyDescent="0.3">
      <c r="D26" s="213"/>
      <c r="E26" s="232"/>
      <c r="F26" s="233"/>
      <c r="G26" s="234"/>
      <c r="H26" s="233"/>
      <c r="I26" s="97"/>
      <c r="J26" s="97"/>
      <c r="K26" s="97"/>
      <c r="L26" s="98"/>
    </row>
    <row r="27" spans="1:13" x14ac:dyDescent="0.3">
      <c r="E27" s="103"/>
      <c r="F27" s="97"/>
      <c r="G27" s="97"/>
      <c r="H27" s="97"/>
      <c r="I27" s="97"/>
      <c r="J27" s="97"/>
      <c r="K27" s="97"/>
      <c r="L27" s="101"/>
    </row>
    <row r="28" spans="1:13" x14ac:dyDescent="0.3">
      <c r="E28" s="103"/>
      <c r="F28" s="97"/>
      <c r="G28" s="97"/>
      <c r="H28" s="97"/>
      <c r="I28" s="97"/>
      <c r="J28" s="97"/>
      <c r="K28" s="97"/>
      <c r="L28" s="101"/>
    </row>
    <row r="29" spans="1:13" x14ac:dyDescent="0.3">
      <c r="E29" s="103"/>
      <c r="F29" s="97"/>
      <c r="G29" s="97"/>
      <c r="H29" s="97"/>
      <c r="I29" s="97"/>
      <c r="J29" s="97"/>
      <c r="K29" s="97"/>
      <c r="L29" s="101"/>
    </row>
    <row r="30" spans="1:13" x14ac:dyDescent="0.3">
      <c r="E30" s="103"/>
      <c r="F30" s="97"/>
      <c r="G30" s="97"/>
      <c r="H30" s="97"/>
      <c r="I30" s="97"/>
      <c r="J30" s="97"/>
      <c r="K30" s="97"/>
      <c r="L30" s="101"/>
    </row>
    <row r="31" spans="1:13" x14ac:dyDescent="0.3">
      <c r="E31" s="103"/>
      <c r="F31" s="97"/>
      <c r="G31" s="97"/>
      <c r="H31" s="97"/>
      <c r="I31" s="97"/>
      <c r="J31" s="97"/>
      <c r="K31" s="97"/>
      <c r="L31" s="101"/>
    </row>
    <row r="32" spans="1:13" x14ac:dyDescent="0.3">
      <c r="E32" s="103"/>
      <c r="F32" s="97"/>
      <c r="G32" s="97"/>
      <c r="H32" s="97"/>
      <c r="I32" s="97"/>
      <c r="J32" s="97"/>
      <c r="K32" s="97"/>
      <c r="L32" s="101"/>
    </row>
    <row r="33" spans="5:12" x14ac:dyDescent="0.3">
      <c r="E33" s="103"/>
      <c r="F33" s="97"/>
      <c r="G33" s="97"/>
      <c r="H33" s="97"/>
      <c r="I33" s="97"/>
      <c r="J33" s="97"/>
      <c r="K33" s="97"/>
      <c r="L33" s="101"/>
    </row>
    <row r="34" spans="5:12" x14ac:dyDescent="0.3">
      <c r="E34" s="103"/>
      <c r="F34" s="97"/>
      <c r="G34" s="97"/>
      <c r="H34" s="97"/>
      <c r="I34" s="97"/>
      <c r="J34" s="97"/>
      <c r="K34" s="97"/>
      <c r="L34" s="101"/>
    </row>
    <row r="35" spans="5:12" x14ac:dyDescent="0.3">
      <c r="E35" s="103"/>
      <c r="F35" s="97"/>
      <c r="G35" s="97"/>
      <c r="H35" s="97"/>
      <c r="I35" s="97"/>
      <c r="J35" s="97"/>
      <c r="K35" s="97"/>
      <c r="L35" s="101"/>
    </row>
    <row r="36" spans="5:12" x14ac:dyDescent="0.3">
      <c r="E36" s="103"/>
      <c r="F36" s="97"/>
      <c r="G36" s="97"/>
      <c r="H36" s="97"/>
      <c r="I36" s="97"/>
      <c r="J36" s="97"/>
      <c r="K36" s="97"/>
      <c r="L36" s="101"/>
    </row>
    <row r="37" spans="5:12" x14ac:dyDescent="0.3">
      <c r="E37" s="103"/>
      <c r="F37" s="97"/>
      <c r="G37" s="97"/>
      <c r="H37" s="97"/>
      <c r="I37" s="97"/>
      <c r="J37" s="97"/>
      <c r="K37" s="97"/>
      <c r="L37" s="101"/>
    </row>
    <row r="38" spans="5:12" x14ac:dyDescent="0.3">
      <c r="E38" s="103"/>
      <c r="F38" s="97"/>
      <c r="G38" s="97"/>
      <c r="H38" s="97"/>
      <c r="I38" s="97"/>
      <c r="J38" s="97"/>
      <c r="K38" s="97"/>
      <c r="L38" s="101"/>
    </row>
    <row r="39" spans="5:12" x14ac:dyDescent="0.3">
      <c r="E39" s="103"/>
      <c r="F39" s="97"/>
      <c r="G39" s="97"/>
      <c r="H39" s="97"/>
      <c r="I39" s="97"/>
      <c r="J39" s="97"/>
      <c r="K39" s="97"/>
      <c r="L39" s="101"/>
    </row>
    <row r="40" spans="5:12" x14ac:dyDescent="0.3">
      <c r="E40" s="103"/>
      <c r="F40" s="97"/>
      <c r="G40" s="97"/>
      <c r="H40" s="97"/>
      <c r="I40" s="97"/>
      <c r="J40" s="97"/>
      <c r="K40" s="97"/>
      <c r="L40" s="101"/>
    </row>
    <row r="41" spans="5:12" x14ac:dyDescent="0.3">
      <c r="E41" s="103"/>
      <c r="F41" s="97"/>
      <c r="G41" s="97"/>
      <c r="H41" s="97"/>
      <c r="I41" s="97"/>
      <c r="J41" s="97"/>
      <c r="K41" s="97"/>
      <c r="L41" s="101"/>
    </row>
    <row r="42" spans="5:12" x14ac:dyDescent="0.3">
      <c r="E42" s="103"/>
      <c r="F42" s="97"/>
      <c r="G42" s="97"/>
      <c r="H42" s="97"/>
      <c r="I42" s="97"/>
      <c r="J42" s="97"/>
      <c r="K42" s="97"/>
      <c r="L42" s="101"/>
    </row>
    <row r="43" spans="5:12" x14ac:dyDescent="0.3">
      <c r="E43" s="103"/>
      <c r="F43" s="97"/>
      <c r="G43" s="97"/>
      <c r="H43" s="97"/>
      <c r="I43" s="97"/>
      <c r="J43" s="97"/>
      <c r="K43" s="97"/>
      <c r="L43" s="101"/>
    </row>
    <row r="44" spans="5:12" x14ac:dyDescent="0.3">
      <c r="E44" s="103"/>
      <c r="F44" s="97"/>
      <c r="G44" s="97"/>
      <c r="H44" s="97"/>
      <c r="I44" s="97"/>
      <c r="J44" s="97"/>
      <c r="K44" s="97"/>
      <c r="L44" s="101"/>
    </row>
    <row r="45" spans="5:12" x14ac:dyDescent="0.3">
      <c r="E45" s="103"/>
      <c r="F45" s="97"/>
      <c r="G45" s="97"/>
      <c r="H45" s="97"/>
      <c r="I45" s="97"/>
      <c r="J45" s="97"/>
      <c r="K45" s="97"/>
      <c r="L45" s="101"/>
    </row>
    <row r="46" spans="5:12" x14ac:dyDescent="0.3">
      <c r="E46" s="103"/>
      <c r="F46" s="97"/>
      <c r="G46" s="97"/>
      <c r="H46" s="97"/>
      <c r="I46" s="97"/>
      <c r="J46" s="97"/>
      <c r="K46" s="97"/>
      <c r="L46" s="101"/>
    </row>
    <row r="47" spans="5:12" x14ac:dyDescent="0.3">
      <c r="E47" s="103"/>
      <c r="F47" s="97"/>
      <c r="G47" s="97"/>
      <c r="H47" s="97"/>
      <c r="I47" s="97"/>
      <c r="J47" s="97"/>
      <c r="K47" s="97"/>
      <c r="L47" s="101"/>
    </row>
    <row r="48" spans="5:12" x14ac:dyDescent="0.3">
      <c r="E48" s="103"/>
      <c r="F48" s="97"/>
      <c r="G48" s="97"/>
      <c r="H48" s="97"/>
      <c r="I48" s="97"/>
      <c r="J48" s="97"/>
      <c r="K48" s="97"/>
      <c r="L48" s="101"/>
    </row>
    <row r="49" spans="5:12" x14ac:dyDescent="0.3">
      <c r="E49" s="103"/>
      <c r="F49" s="97"/>
      <c r="G49" s="97"/>
      <c r="H49" s="97"/>
      <c r="I49" s="97"/>
      <c r="J49" s="97"/>
      <c r="K49" s="97"/>
      <c r="L49" s="101"/>
    </row>
    <row r="50" spans="5:12" x14ac:dyDescent="0.3">
      <c r="E50" s="103"/>
      <c r="F50" s="97"/>
      <c r="G50" s="97"/>
      <c r="H50" s="97"/>
      <c r="I50" s="97"/>
      <c r="J50" s="97"/>
      <c r="K50" s="97"/>
      <c r="L50" s="101"/>
    </row>
    <row r="51" spans="5:12" x14ac:dyDescent="0.3">
      <c r="E51" s="103"/>
      <c r="F51" s="97"/>
      <c r="G51" s="97"/>
      <c r="H51" s="97"/>
      <c r="I51" s="97"/>
      <c r="J51" s="97"/>
      <c r="K51" s="97"/>
      <c r="L51" s="101"/>
    </row>
    <row r="52" spans="5:12" x14ac:dyDescent="0.3">
      <c r="E52" s="103"/>
      <c r="F52" s="97"/>
      <c r="G52" s="97"/>
      <c r="H52" s="97"/>
      <c r="I52" s="97"/>
      <c r="J52" s="97"/>
      <c r="K52" s="97"/>
      <c r="L52" s="101"/>
    </row>
    <row r="53" spans="5:12" x14ac:dyDescent="0.3">
      <c r="E53" s="103"/>
      <c r="F53" s="97"/>
      <c r="G53" s="97"/>
      <c r="H53" s="97"/>
      <c r="I53" s="97"/>
      <c r="J53" s="97"/>
      <c r="K53" s="97"/>
      <c r="L53" s="101"/>
    </row>
    <row r="54" spans="5:12" x14ac:dyDescent="0.3">
      <c r="E54" s="103"/>
      <c r="F54" s="97"/>
      <c r="G54" s="97"/>
      <c r="H54" s="97"/>
      <c r="I54" s="97"/>
      <c r="J54" s="97"/>
      <c r="K54" s="97"/>
      <c r="L54" s="101"/>
    </row>
    <row r="55" spans="5:12" x14ac:dyDescent="0.3">
      <c r="E55" s="103"/>
      <c r="F55" s="97"/>
      <c r="G55" s="97"/>
      <c r="H55" s="97"/>
      <c r="I55" s="97"/>
      <c r="J55" s="97"/>
      <c r="K55" s="97"/>
      <c r="L55" s="101"/>
    </row>
    <row r="56" spans="5:12" x14ac:dyDescent="0.3">
      <c r="E56" s="103"/>
      <c r="F56" s="97"/>
      <c r="G56" s="97"/>
      <c r="H56" s="97"/>
      <c r="I56" s="97"/>
      <c r="J56" s="97"/>
      <c r="K56" s="97"/>
      <c r="L56" s="101"/>
    </row>
    <row r="57" spans="5:12" x14ac:dyDescent="0.3">
      <c r="E57" s="103"/>
      <c r="F57" s="97"/>
      <c r="G57" s="97"/>
      <c r="H57" s="97"/>
      <c r="I57" s="97"/>
      <c r="J57" s="97"/>
      <c r="K57" s="97"/>
      <c r="L57" s="101"/>
    </row>
    <row r="58" spans="5:12" x14ac:dyDescent="0.3">
      <c r="E58" s="103"/>
      <c r="F58" s="97"/>
      <c r="G58" s="97"/>
      <c r="H58" s="97"/>
      <c r="I58" s="97"/>
      <c r="J58" s="97"/>
      <c r="K58" s="97"/>
      <c r="L58" s="101"/>
    </row>
    <row r="59" spans="5:12" x14ac:dyDescent="0.3">
      <c r="E59" s="103"/>
      <c r="F59" s="97"/>
      <c r="G59" s="97"/>
      <c r="H59" s="97"/>
      <c r="I59" s="97"/>
      <c r="J59" s="97"/>
      <c r="K59" s="97"/>
      <c r="L59" s="101"/>
    </row>
    <row r="60" spans="5:12" x14ac:dyDescent="0.3">
      <c r="E60" s="103"/>
      <c r="F60" s="97"/>
      <c r="G60" s="97"/>
      <c r="H60" s="97"/>
      <c r="I60" s="97"/>
      <c r="J60" s="97"/>
      <c r="K60" s="97"/>
      <c r="L60" s="101"/>
    </row>
    <row r="61" spans="5:12" x14ac:dyDescent="0.3">
      <c r="E61" s="103"/>
      <c r="F61" s="97"/>
      <c r="G61" s="97"/>
      <c r="H61" s="97"/>
      <c r="I61" s="97"/>
      <c r="J61" s="97"/>
      <c r="K61" s="97"/>
      <c r="L61" s="101"/>
    </row>
    <row r="62" spans="5:12" x14ac:dyDescent="0.3">
      <c r="E62" s="103"/>
      <c r="F62" s="97"/>
      <c r="G62" s="97"/>
      <c r="H62" s="97"/>
      <c r="I62" s="97"/>
      <c r="J62" s="97"/>
      <c r="K62" s="97"/>
      <c r="L62" s="101"/>
    </row>
    <row r="63" spans="5:12" x14ac:dyDescent="0.3">
      <c r="E63" s="103"/>
      <c r="F63" s="97"/>
      <c r="G63" s="97"/>
      <c r="H63" s="97"/>
      <c r="I63" s="97"/>
      <c r="J63" s="97"/>
      <c r="K63" s="97"/>
      <c r="L63" s="101"/>
    </row>
    <row r="64" spans="5:12" x14ac:dyDescent="0.3">
      <c r="E64" s="103"/>
      <c r="F64" s="97"/>
      <c r="G64" s="97"/>
      <c r="H64" s="97"/>
      <c r="I64" s="97"/>
      <c r="J64" s="97"/>
      <c r="K64" s="97"/>
      <c r="L64" s="101"/>
    </row>
    <row r="65" spans="5:12" x14ac:dyDescent="0.3">
      <c r="E65" s="103"/>
      <c r="F65" s="97"/>
      <c r="G65" s="97"/>
      <c r="H65" s="97"/>
      <c r="I65" s="97"/>
      <c r="J65" s="97"/>
      <c r="K65" s="97"/>
      <c r="L65" s="101"/>
    </row>
    <row r="66" spans="5:12" x14ac:dyDescent="0.3">
      <c r="E66" s="103"/>
      <c r="F66" s="97"/>
      <c r="G66" s="97"/>
      <c r="H66" s="97"/>
      <c r="I66" s="97"/>
      <c r="J66" s="97"/>
      <c r="K66" s="97"/>
      <c r="L66" s="101"/>
    </row>
    <row r="67" spans="5:12" x14ac:dyDescent="0.3">
      <c r="E67" s="103"/>
      <c r="F67" s="97"/>
      <c r="G67" s="97"/>
      <c r="H67" s="97"/>
      <c r="I67" s="97"/>
      <c r="J67" s="97"/>
      <c r="K67" s="97"/>
      <c r="L67" s="101"/>
    </row>
    <row r="68" spans="5:12" x14ac:dyDescent="0.3">
      <c r="E68" s="103"/>
      <c r="F68" s="97"/>
      <c r="G68" s="97"/>
      <c r="H68" s="97"/>
      <c r="I68" s="97"/>
      <c r="J68" s="97"/>
      <c r="K68" s="97"/>
      <c r="L68" s="101"/>
    </row>
    <row r="69" spans="5:12" x14ac:dyDescent="0.3">
      <c r="E69" s="103"/>
      <c r="F69" s="97"/>
      <c r="G69" s="97"/>
      <c r="H69" s="97"/>
      <c r="I69" s="97"/>
      <c r="J69" s="97"/>
      <c r="K69" s="97"/>
      <c r="L69" s="101"/>
    </row>
    <row r="70" spans="5:12" x14ac:dyDescent="0.3">
      <c r="E70" s="103"/>
      <c r="F70" s="97"/>
      <c r="G70" s="97"/>
      <c r="H70" s="97"/>
      <c r="I70" s="97"/>
      <c r="J70" s="97"/>
      <c r="K70" s="97"/>
      <c r="L70" s="101"/>
    </row>
    <row r="71" spans="5:12" x14ac:dyDescent="0.3">
      <c r="E71" s="103"/>
      <c r="F71" s="97"/>
      <c r="G71" s="97"/>
      <c r="H71" s="97"/>
      <c r="I71" s="97"/>
      <c r="J71" s="97"/>
      <c r="K71" s="97"/>
      <c r="L71" s="101"/>
    </row>
    <row r="72" spans="5:12" x14ac:dyDescent="0.3">
      <c r="E72" s="103"/>
      <c r="F72" s="97"/>
      <c r="G72" s="97"/>
      <c r="H72" s="97"/>
      <c r="I72" s="97"/>
      <c r="J72" s="97"/>
      <c r="K72" s="97"/>
      <c r="L72" s="101"/>
    </row>
    <row r="73" spans="5:12" x14ac:dyDescent="0.3">
      <c r="L73" s="180"/>
    </row>
    <row r="74" spans="5:12" x14ac:dyDescent="0.3">
      <c r="L74" s="180"/>
    </row>
    <row r="75" spans="5:12" x14ac:dyDescent="0.3">
      <c r="L75" s="180"/>
    </row>
    <row r="76" spans="5:12" x14ac:dyDescent="0.3">
      <c r="L76" s="180"/>
    </row>
    <row r="77" spans="5:12" x14ac:dyDescent="0.3">
      <c r="L77" s="180"/>
    </row>
    <row r="78" spans="5:12" x14ac:dyDescent="0.3">
      <c r="L78" s="180"/>
    </row>
    <row r="79" spans="5:12" x14ac:dyDescent="0.3">
      <c r="L79" s="180"/>
    </row>
    <row r="80" spans="5:12" x14ac:dyDescent="0.3">
      <c r="L80" s="180"/>
    </row>
    <row r="81" spans="12:12" x14ac:dyDescent="0.3">
      <c r="L81" s="180"/>
    </row>
    <row r="82" spans="12:12" x14ac:dyDescent="0.3">
      <c r="L82" s="180"/>
    </row>
    <row r="83" spans="12:12" x14ac:dyDescent="0.3">
      <c r="L83" s="180"/>
    </row>
    <row r="84" spans="12:12" x14ac:dyDescent="0.3">
      <c r="L84" s="180"/>
    </row>
    <row r="85" spans="12:12" x14ac:dyDescent="0.3">
      <c r="L85" s="180"/>
    </row>
    <row r="86" spans="12:12" x14ac:dyDescent="0.3">
      <c r="L86" s="180"/>
    </row>
    <row r="87" spans="12:12" x14ac:dyDescent="0.3">
      <c r="L87" s="180"/>
    </row>
    <row r="88" spans="12:12" x14ac:dyDescent="0.3">
      <c r="L88" s="180"/>
    </row>
    <row r="89" spans="12:12" x14ac:dyDescent="0.3">
      <c r="L89" s="180"/>
    </row>
    <row r="90" spans="12:12" x14ac:dyDescent="0.3">
      <c r="L90" s="180"/>
    </row>
    <row r="91" spans="12:12" x14ac:dyDescent="0.3">
      <c r="L91" s="180"/>
    </row>
    <row r="92" spans="12:12" x14ac:dyDescent="0.3">
      <c r="L92" s="180"/>
    </row>
    <row r="93" spans="12:12" x14ac:dyDescent="0.3">
      <c r="L93" s="180"/>
    </row>
    <row r="94" spans="12:12" x14ac:dyDescent="0.3">
      <c r="L94" s="180"/>
    </row>
    <row r="95" spans="12:12" x14ac:dyDescent="0.3">
      <c r="L95" s="180"/>
    </row>
  </sheetData>
  <protectedRanges>
    <protectedRange password="CE28" sqref="H19:H22" name="Диапазон1_1_1_1" securityDescriptor="O:WDG:WDD:(A;;CC;;;WD)"/>
  </protectedRanges>
  <mergeCells count="17">
    <mergeCell ref="A6:L6"/>
    <mergeCell ref="A7:L7"/>
    <mergeCell ref="A8:L8"/>
    <mergeCell ref="A10:A12"/>
    <mergeCell ref="B10:B12"/>
    <mergeCell ref="C10:C12"/>
    <mergeCell ref="D10:D12"/>
    <mergeCell ref="E10:E12"/>
    <mergeCell ref="F10:F12"/>
    <mergeCell ref="G10:G12"/>
    <mergeCell ref="E18:K18"/>
    <mergeCell ref="H10:K10"/>
    <mergeCell ref="L10:L12"/>
    <mergeCell ref="H11:H12"/>
    <mergeCell ref="I11:I12"/>
    <mergeCell ref="J11:J12"/>
    <mergeCell ref="K11:K12"/>
  </mergeCells>
  <phoneticPr fontId="0" type="noConversion"/>
  <pageMargins left="0.75" right="0.75" top="1" bottom="1" header="0.5" footer="0.5"/>
  <pageSetup paperSize="9" scale="5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88"/>
  <sheetViews>
    <sheetView workbookViewId="0">
      <selection activeCell="K4" sqref="K4"/>
    </sheetView>
  </sheetViews>
  <sheetFormatPr defaultRowHeight="18.75" x14ac:dyDescent="0.3"/>
  <cols>
    <col min="1" max="1" width="6.85546875" style="1" customWidth="1"/>
    <col min="2" max="2" width="56.42578125" style="1" customWidth="1"/>
    <col min="3" max="3" width="10" style="2" customWidth="1"/>
    <col min="4" max="4" width="9" style="1" customWidth="1"/>
    <col min="5" max="5" width="16" style="3" customWidth="1"/>
    <col min="6" max="6" width="14.140625" style="1" customWidth="1"/>
    <col min="7" max="7" width="23.28515625" style="1" customWidth="1"/>
    <col min="8" max="8" width="17.42578125" style="1" customWidth="1"/>
    <col min="9" max="9" width="16.5703125" style="1" customWidth="1"/>
    <col min="10" max="10" width="15.5703125" style="1" customWidth="1"/>
    <col min="11" max="11" width="14.28515625" style="1" customWidth="1"/>
    <col min="12" max="12" width="18.5703125" style="11" customWidth="1"/>
    <col min="13" max="13" width="19" style="97" customWidth="1"/>
    <col min="14" max="14" width="11.42578125" style="97" bestFit="1" customWidth="1"/>
    <col min="15" max="15" width="13.42578125" style="7" bestFit="1" customWidth="1"/>
    <col min="16" max="16" width="10.5703125" style="7" bestFit="1" customWidth="1"/>
    <col min="17" max="23" width="9.140625" style="7"/>
    <col min="24" max="16384" width="9.140625" style="8"/>
  </cols>
  <sheetData>
    <row r="1" spans="1:120" ht="17.25" customHeight="1" x14ac:dyDescent="0.3">
      <c r="J1" s="4" t="s">
        <v>101</v>
      </c>
      <c r="K1" s="5"/>
      <c r="L1" s="6"/>
    </row>
    <row r="2" spans="1:120" ht="18" customHeight="1" x14ac:dyDescent="0.3">
      <c r="H2" s="5"/>
      <c r="J2" s="4" t="s">
        <v>1</v>
      </c>
      <c r="K2" s="4"/>
      <c r="L2" s="4"/>
    </row>
    <row r="3" spans="1:120" ht="20.25" x14ac:dyDescent="0.3">
      <c r="H3" s="5"/>
      <c r="J3" s="4" t="s">
        <v>2</v>
      </c>
      <c r="K3" s="4"/>
      <c r="L3" s="6"/>
    </row>
    <row r="4" spans="1:120" ht="15.75" customHeight="1" x14ac:dyDescent="0.3">
      <c r="J4" s="160">
        <v>42836</v>
      </c>
      <c r="K4" s="10" t="s">
        <v>109</v>
      </c>
    </row>
    <row r="5" spans="1:120" ht="17.25" customHeight="1" x14ac:dyDescent="0.3">
      <c r="A5" s="267" t="s">
        <v>3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</row>
    <row r="6" spans="1:120" ht="18" customHeight="1" x14ac:dyDescent="0.3">
      <c r="A6" s="268" t="s">
        <v>102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</row>
    <row r="7" spans="1:120" ht="18" customHeight="1" x14ac:dyDescent="0.3">
      <c r="A7" s="272" t="s">
        <v>76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</row>
    <row r="8" spans="1:120" ht="12.75" customHeight="1" x14ac:dyDescent="0.3">
      <c r="L8" s="2" t="s">
        <v>6</v>
      </c>
    </row>
    <row r="9" spans="1:120" x14ac:dyDescent="0.3">
      <c r="A9" s="264" t="s">
        <v>7</v>
      </c>
      <c r="B9" s="264" t="s">
        <v>8</v>
      </c>
      <c r="C9" s="273" t="s">
        <v>9</v>
      </c>
      <c r="D9" s="273" t="s">
        <v>10</v>
      </c>
      <c r="E9" s="273" t="s">
        <v>11</v>
      </c>
      <c r="F9" s="278" t="s">
        <v>77</v>
      </c>
      <c r="G9" s="273" t="s">
        <v>13</v>
      </c>
      <c r="H9" s="261" t="s">
        <v>14</v>
      </c>
      <c r="I9" s="262"/>
      <c r="J9" s="262"/>
      <c r="K9" s="263"/>
      <c r="L9" s="273" t="s">
        <v>15</v>
      </c>
    </row>
    <row r="10" spans="1:120" x14ac:dyDescent="0.3">
      <c r="A10" s="265"/>
      <c r="B10" s="265"/>
      <c r="C10" s="274"/>
      <c r="D10" s="276"/>
      <c r="E10" s="276"/>
      <c r="F10" s="279"/>
      <c r="G10" s="276"/>
      <c r="H10" s="264" t="s">
        <v>16</v>
      </c>
      <c r="I10" s="264" t="s">
        <v>17</v>
      </c>
      <c r="J10" s="264" t="s">
        <v>18</v>
      </c>
      <c r="K10" s="264" t="s">
        <v>19</v>
      </c>
      <c r="L10" s="276"/>
    </row>
    <row r="11" spans="1:120" x14ac:dyDescent="0.3">
      <c r="A11" s="266"/>
      <c r="B11" s="266"/>
      <c r="C11" s="275"/>
      <c r="D11" s="277"/>
      <c r="E11" s="277"/>
      <c r="F11" s="280"/>
      <c r="G11" s="277"/>
      <c r="H11" s="266"/>
      <c r="I11" s="266"/>
      <c r="J11" s="266"/>
      <c r="K11" s="266"/>
      <c r="L11" s="277"/>
      <c r="O11" s="97"/>
      <c r="P11" s="97"/>
      <c r="Q11" s="97"/>
      <c r="R11" s="97"/>
      <c r="S11" s="97"/>
      <c r="T11" s="97"/>
      <c r="U11" s="97"/>
      <c r="V11" s="97"/>
      <c r="W11" s="97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</row>
    <row r="12" spans="1:120" s="14" customFormat="1" ht="11.25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</row>
    <row r="13" spans="1:120" s="162" customFormat="1" ht="25.5" customHeight="1" x14ac:dyDescent="0.2">
      <c r="A13" s="281" t="s">
        <v>78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</row>
    <row r="14" spans="1:120" ht="22.5" customHeight="1" x14ac:dyDescent="0.3">
      <c r="A14" s="284" t="s">
        <v>103</v>
      </c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6"/>
      <c r="M14" s="259"/>
      <c r="O14" s="97"/>
      <c r="P14" s="97"/>
      <c r="Q14" s="97"/>
      <c r="R14" s="97"/>
      <c r="S14" s="97"/>
      <c r="T14" s="97"/>
      <c r="U14" s="97"/>
      <c r="V14" s="97"/>
      <c r="W14" s="97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</row>
    <row r="15" spans="1:120" ht="99" customHeight="1" x14ac:dyDescent="0.3">
      <c r="A15" s="163" t="s">
        <v>80</v>
      </c>
      <c r="B15" s="164" t="s">
        <v>104</v>
      </c>
      <c r="C15" s="41" t="s">
        <v>79</v>
      </c>
      <c r="D15" s="36">
        <v>3141</v>
      </c>
      <c r="E15" s="63">
        <v>10050124</v>
      </c>
      <c r="F15" s="165">
        <v>1005012</v>
      </c>
      <c r="G15" s="165">
        <v>1005012</v>
      </c>
      <c r="H15" s="63"/>
      <c r="I15" s="166">
        <v>450000</v>
      </c>
      <c r="J15" s="166">
        <v>150000</v>
      </c>
      <c r="K15" s="63">
        <v>405012</v>
      </c>
      <c r="L15" s="12"/>
      <c r="M15" s="259" t="s">
        <v>34</v>
      </c>
      <c r="O15" s="97"/>
      <c r="P15" s="97"/>
      <c r="Q15" s="97"/>
      <c r="R15" s="97"/>
      <c r="S15" s="97"/>
      <c r="T15" s="97"/>
      <c r="U15" s="97"/>
      <c r="V15" s="97"/>
      <c r="W15" s="97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</row>
    <row r="16" spans="1:120" s="252" customFormat="1" x14ac:dyDescent="0.3">
      <c r="A16" s="241"/>
      <c r="B16" s="242" t="s">
        <v>50</v>
      </c>
      <c r="C16" s="243"/>
      <c r="D16" s="244"/>
      <c r="E16" s="245"/>
      <c r="F16" s="246"/>
      <c r="G16" s="247">
        <f>SUM(G15)</f>
        <v>1005012</v>
      </c>
      <c r="H16" s="248">
        <v>0</v>
      </c>
      <c r="I16" s="249">
        <f>SUM(I15)</f>
        <v>450000</v>
      </c>
      <c r="J16" s="250">
        <f>SUM(J15)</f>
        <v>150000</v>
      </c>
      <c r="K16" s="248">
        <f>SUM(K15)</f>
        <v>405012</v>
      </c>
      <c r="L16" s="251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</row>
    <row r="17" spans="1:120" ht="47.25" x14ac:dyDescent="0.3">
      <c r="A17" s="163"/>
      <c r="B17" s="167" t="s">
        <v>105</v>
      </c>
      <c r="C17" s="41" t="s">
        <v>34</v>
      </c>
      <c r="D17" s="36" t="s">
        <v>34</v>
      </c>
      <c r="E17" s="170" t="s">
        <v>34</v>
      </c>
      <c r="F17" s="165" t="s">
        <v>34</v>
      </c>
      <c r="G17" s="170" t="s">
        <v>34</v>
      </c>
      <c r="H17" s="63"/>
      <c r="I17" s="63"/>
      <c r="J17" s="170" t="s">
        <v>34</v>
      </c>
      <c r="K17" s="63" t="s">
        <v>34</v>
      </c>
      <c r="L17" s="63"/>
      <c r="O17" s="97"/>
      <c r="P17" s="97"/>
      <c r="Q17" s="97"/>
      <c r="R17" s="97"/>
      <c r="S17" s="97"/>
      <c r="T17" s="97"/>
      <c r="U17" s="97"/>
      <c r="V17" s="97"/>
      <c r="W17" s="97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</row>
    <row r="18" spans="1:120" x14ac:dyDescent="0.3">
      <c r="A18" s="163" t="s">
        <v>80</v>
      </c>
      <c r="B18" s="35" t="s">
        <v>83</v>
      </c>
      <c r="C18" s="41" t="s">
        <v>106</v>
      </c>
      <c r="D18" s="36">
        <v>3131</v>
      </c>
      <c r="E18" s="170">
        <v>47175</v>
      </c>
      <c r="F18" s="165">
        <v>0</v>
      </c>
      <c r="G18" s="170">
        <v>35677</v>
      </c>
      <c r="H18" s="63">
        <v>35677</v>
      </c>
      <c r="I18" s="63"/>
      <c r="J18" s="170"/>
      <c r="K18" s="63" t="s">
        <v>34</v>
      </c>
      <c r="L18" s="63"/>
      <c r="O18" s="97"/>
      <c r="P18" s="97"/>
      <c r="Q18" s="97"/>
      <c r="R18" s="97"/>
      <c r="S18" s="97"/>
      <c r="T18" s="97"/>
      <c r="U18" s="97"/>
      <c r="V18" s="97"/>
      <c r="W18" s="97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</row>
    <row r="19" spans="1:120" x14ac:dyDescent="0.3">
      <c r="A19" s="163" t="s">
        <v>81</v>
      </c>
      <c r="B19" s="169" t="s">
        <v>84</v>
      </c>
      <c r="C19" s="41" t="s">
        <v>106</v>
      </c>
      <c r="D19" s="36">
        <v>3131</v>
      </c>
      <c r="E19" s="170">
        <v>35000</v>
      </c>
      <c r="F19" s="165">
        <v>0</v>
      </c>
      <c r="G19" s="170">
        <v>28000</v>
      </c>
      <c r="H19" s="63">
        <v>28000</v>
      </c>
      <c r="I19" s="63"/>
      <c r="J19" s="170"/>
      <c r="K19" s="63" t="s">
        <v>34</v>
      </c>
      <c r="L19" s="63"/>
      <c r="O19" s="97"/>
      <c r="P19" s="97"/>
      <c r="Q19" s="97"/>
      <c r="R19" s="97"/>
      <c r="S19" s="97"/>
      <c r="T19" s="97"/>
      <c r="U19" s="97"/>
      <c r="V19" s="97"/>
      <c r="W19" s="97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</row>
    <row r="20" spans="1:120" s="252" customFormat="1" x14ac:dyDescent="0.3">
      <c r="A20" s="241"/>
      <c r="B20" s="242" t="s">
        <v>24</v>
      </c>
      <c r="C20" s="243"/>
      <c r="D20" s="244"/>
      <c r="E20" s="245"/>
      <c r="F20" s="246"/>
      <c r="G20" s="245">
        <f>SUM(G18:G19)</f>
        <v>63677</v>
      </c>
      <c r="H20" s="248">
        <f>SUM(H18:H19)</f>
        <v>63677</v>
      </c>
      <c r="I20" s="248">
        <v>0</v>
      </c>
      <c r="J20" s="245">
        <v>0</v>
      </c>
      <c r="K20" s="248">
        <v>0</v>
      </c>
      <c r="L20" s="248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</row>
    <row r="21" spans="1:120" ht="47.25" x14ac:dyDescent="0.3">
      <c r="A21" s="163"/>
      <c r="B21" s="167" t="s">
        <v>107</v>
      </c>
      <c r="C21" s="41" t="s">
        <v>34</v>
      </c>
      <c r="D21" s="36" t="s">
        <v>34</v>
      </c>
      <c r="E21" s="170" t="s">
        <v>34</v>
      </c>
      <c r="F21" s="165" t="s">
        <v>34</v>
      </c>
      <c r="G21" s="170" t="s">
        <v>34</v>
      </c>
      <c r="H21" s="63" t="s">
        <v>34</v>
      </c>
      <c r="I21" s="63"/>
      <c r="J21" s="170"/>
      <c r="K21" s="63" t="s">
        <v>34</v>
      </c>
      <c r="L21" s="63"/>
      <c r="O21" s="97"/>
      <c r="P21" s="97"/>
      <c r="Q21" s="97"/>
      <c r="R21" s="97"/>
      <c r="S21" s="97"/>
      <c r="T21" s="97"/>
      <c r="U21" s="97"/>
      <c r="V21" s="97"/>
      <c r="W21" s="97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</row>
    <row r="22" spans="1:120" x14ac:dyDescent="0.3">
      <c r="A22" s="163" t="s">
        <v>80</v>
      </c>
      <c r="B22" s="35" t="s">
        <v>85</v>
      </c>
      <c r="C22" s="41" t="s">
        <v>108</v>
      </c>
      <c r="D22" s="36">
        <v>3131</v>
      </c>
      <c r="E22" s="170">
        <v>125000</v>
      </c>
      <c r="F22" s="165">
        <v>0</v>
      </c>
      <c r="G22" s="170">
        <v>69799</v>
      </c>
      <c r="H22" s="63">
        <v>69799</v>
      </c>
      <c r="I22" s="63"/>
      <c r="J22" s="170"/>
      <c r="K22" s="63" t="s">
        <v>34</v>
      </c>
      <c r="L22" s="63"/>
      <c r="O22" s="97"/>
      <c r="P22" s="97"/>
      <c r="Q22" s="97"/>
      <c r="R22" s="97"/>
      <c r="S22" s="97"/>
      <c r="T22" s="97"/>
      <c r="U22" s="97"/>
      <c r="V22" s="97"/>
      <c r="W22" s="97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</row>
    <row r="23" spans="1:120" x14ac:dyDescent="0.3">
      <c r="A23" s="163" t="s">
        <v>81</v>
      </c>
      <c r="B23" s="35" t="s">
        <v>86</v>
      </c>
      <c r="C23" s="41" t="s">
        <v>108</v>
      </c>
      <c r="D23" s="36">
        <v>3131</v>
      </c>
      <c r="E23" s="170">
        <v>54142</v>
      </c>
      <c r="F23" s="165">
        <v>0</v>
      </c>
      <c r="G23" s="170">
        <v>43314</v>
      </c>
      <c r="H23" s="63">
        <v>43314</v>
      </c>
      <c r="I23" s="63"/>
      <c r="J23" s="170"/>
      <c r="K23" s="63" t="s">
        <v>34</v>
      </c>
      <c r="L23" s="63"/>
      <c r="O23" s="97"/>
      <c r="P23" s="97"/>
      <c r="Q23" s="97"/>
      <c r="R23" s="97"/>
      <c r="S23" s="97"/>
      <c r="T23" s="97"/>
      <c r="U23" s="97"/>
      <c r="V23" s="97"/>
      <c r="W23" s="97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</row>
    <row r="24" spans="1:120" x14ac:dyDescent="0.3">
      <c r="A24" s="163" t="s">
        <v>82</v>
      </c>
      <c r="B24" s="35" t="s">
        <v>87</v>
      </c>
      <c r="C24" s="41" t="s">
        <v>108</v>
      </c>
      <c r="D24" s="36">
        <v>3131</v>
      </c>
      <c r="E24" s="170">
        <v>49887</v>
      </c>
      <c r="F24" s="165">
        <v>0</v>
      </c>
      <c r="G24" s="170">
        <v>39910</v>
      </c>
      <c r="H24" s="63">
        <v>39910</v>
      </c>
      <c r="I24" s="63"/>
      <c r="J24" s="170"/>
      <c r="K24" s="63" t="s">
        <v>34</v>
      </c>
      <c r="L24" s="63"/>
      <c r="O24" s="97"/>
      <c r="P24" s="97"/>
      <c r="Q24" s="97"/>
      <c r="R24" s="97"/>
      <c r="S24" s="97"/>
      <c r="T24" s="97"/>
      <c r="U24" s="97"/>
      <c r="V24" s="97"/>
      <c r="W24" s="97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</row>
    <row r="25" spans="1:120" s="252" customFormat="1" x14ac:dyDescent="0.3">
      <c r="A25" s="241"/>
      <c r="B25" s="242" t="s">
        <v>24</v>
      </c>
      <c r="C25" s="243"/>
      <c r="D25" s="244"/>
      <c r="E25" s="245"/>
      <c r="F25" s="246"/>
      <c r="G25" s="245">
        <f>SUM(G22:G24)</f>
        <v>153023</v>
      </c>
      <c r="H25" s="248">
        <f>SUM(H22:H24)</f>
        <v>153023</v>
      </c>
      <c r="I25" s="248">
        <v>0</v>
      </c>
      <c r="J25" s="245">
        <v>0</v>
      </c>
      <c r="K25" s="248">
        <v>0</v>
      </c>
      <c r="L25" s="248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</row>
    <row r="26" spans="1:120" s="252" customFormat="1" x14ac:dyDescent="0.3">
      <c r="A26" s="253"/>
      <c r="B26" s="254" t="s">
        <v>88</v>
      </c>
      <c r="C26" s="255"/>
      <c r="D26" s="256"/>
      <c r="E26" s="248"/>
      <c r="F26" s="257"/>
      <c r="G26" s="248">
        <f>G25+G20+G16</f>
        <v>1221712</v>
      </c>
      <c r="H26" s="248">
        <f>H25+H20</f>
        <v>216700</v>
      </c>
      <c r="I26" s="248">
        <f>I25+I20+I16</f>
        <v>450000</v>
      </c>
      <c r="J26" s="248">
        <f>J25+J20+J16</f>
        <v>150000</v>
      </c>
      <c r="K26" s="249">
        <f>K25+K20+K16</f>
        <v>405012</v>
      </c>
      <c r="L26" s="258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</row>
    <row r="27" spans="1:120" x14ac:dyDescent="0.3">
      <c r="A27" s="171"/>
      <c r="B27" s="172" t="s">
        <v>25</v>
      </c>
      <c r="C27" s="35"/>
      <c r="D27" s="41"/>
      <c r="E27" s="36"/>
      <c r="F27" s="63"/>
      <c r="G27" s="165">
        <v>30500</v>
      </c>
      <c r="H27" s="70"/>
      <c r="I27" s="70"/>
      <c r="J27" s="70"/>
      <c r="K27" s="168"/>
      <c r="L27" s="173"/>
      <c r="O27" s="97"/>
      <c r="P27" s="97"/>
      <c r="Q27" s="97"/>
      <c r="R27" s="97"/>
      <c r="S27" s="97"/>
      <c r="T27" s="97"/>
      <c r="U27" s="97"/>
      <c r="V27" s="97"/>
      <c r="W27" s="97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</row>
    <row r="28" spans="1:120" ht="25.5" x14ac:dyDescent="0.35">
      <c r="A28" s="174"/>
      <c r="B28" s="287"/>
      <c r="C28" s="288"/>
      <c r="D28" s="157"/>
      <c r="E28" s="157"/>
      <c r="F28" s="157"/>
      <c r="G28" s="157"/>
      <c r="H28" s="157"/>
      <c r="I28" s="175"/>
      <c r="J28" s="175"/>
      <c r="K28" s="176" t="s">
        <v>34</v>
      </c>
      <c r="L28" s="177"/>
      <c r="O28" s="97"/>
      <c r="P28" s="97"/>
      <c r="Q28" s="97"/>
      <c r="R28" s="97"/>
      <c r="S28" s="97"/>
      <c r="T28" s="97"/>
      <c r="U28" s="97"/>
      <c r="V28" s="97"/>
      <c r="W28" s="97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</row>
    <row r="29" spans="1:120" ht="25.5" x14ac:dyDescent="0.35">
      <c r="A29" s="174"/>
      <c r="B29" s="289" t="s">
        <v>36</v>
      </c>
      <c r="C29" s="289"/>
      <c r="D29" s="178"/>
      <c r="E29" s="290"/>
      <c r="F29" s="291"/>
      <c r="G29" s="291"/>
      <c r="H29" s="291"/>
      <c r="I29" s="289" t="s">
        <v>89</v>
      </c>
      <c r="J29" s="289"/>
      <c r="K29" s="289"/>
      <c r="L29" s="289"/>
      <c r="O29" s="97"/>
      <c r="P29" s="97"/>
      <c r="Q29" s="97"/>
      <c r="R29" s="97"/>
      <c r="S29" s="97"/>
      <c r="T29" s="97"/>
      <c r="U29" s="97"/>
      <c r="V29" s="97"/>
      <c r="W29" s="97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</row>
    <row r="30" spans="1:120" x14ac:dyDescent="0.3">
      <c r="A30" s="179"/>
      <c r="E30" s="155"/>
      <c r="F30" s="179"/>
      <c r="G30" s="179"/>
      <c r="H30" s="179"/>
      <c r="I30" s="179"/>
      <c r="J30" s="179"/>
      <c r="K30" s="179"/>
      <c r="L30" s="180"/>
      <c r="O30" s="97"/>
      <c r="P30" s="97"/>
      <c r="Q30" s="97"/>
      <c r="R30" s="97"/>
      <c r="S30" s="97"/>
      <c r="T30" s="97"/>
      <c r="U30" s="97"/>
      <c r="V30" s="97"/>
      <c r="W30" s="97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</row>
    <row r="31" spans="1:120" x14ac:dyDescent="0.3">
      <c r="E31" s="155"/>
      <c r="F31" s="179"/>
      <c r="G31" s="179"/>
      <c r="H31" s="179"/>
      <c r="I31" s="179"/>
      <c r="J31" s="179"/>
      <c r="O31" s="97"/>
      <c r="P31" s="97"/>
      <c r="Q31" s="97"/>
      <c r="R31" s="97"/>
      <c r="S31" s="97"/>
      <c r="T31" s="97"/>
      <c r="U31" s="97"/>
      <c r="V31" s="97"/>
      <c r="W31" s="97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</row>
    <row r="32" spans="1:120" x14ac:dyDescent="0.3">
      <c r="E32" s="155"/>
      <c r="F32" s="179"/>
      <c r="G32" s="179"/>
      <c r="H32" s="179"/>
      <c r="I32" s="179"/>
      <c r="J32" s="179"/>
      <c r="O32" s="97"/>
      <c r="P32" s="97"/>
      <c r="Q32" s="97"/>
      <c r="R32" s="97"/>
      <c r="S32" s="97"/>
      <c r="T32" s="97"/>
      <c r="U32" s="97"/>
      <c r="V32" s="97"/>
      <c r="W32" s="97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</row>
    <row r="33" spans="15:120" x14ac:dyDescent="0.3">
      <c r="O33" s="97"/>
      <c r="P33" s="97"/>
      <c r="Q33" s="97"/>
      <c r="R33" s="97"/>
      <c r="S33" s="97"/>
      <c r="T33" s="97"/>
      <c r="U33" s="97"/>
      <c r="V33" s="97"/>
      <c r="W33" s="97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</row>
    <row r="34" spans="15:120" x14ac:dyDescent="0.3">
      <c r="O34" s="97"/>
      <c r="P34" s="97"/>
      <c r="Q34" s="97"/>
      <c r="R34" s="97"/>
      <c r="S34" s="97"/>
      <c r="T34" s="97"/>
      <c r="U34" s="97"/>
      <c r="V34" s="97"/>
      <c r="W34" s="97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</row>
    <row r="35" spans="15:120" x14ac:dyDescent="0.3">
      <c r="O35" s="97"/>
      <c r="P35" s="97"/>
      <c r="Q35" s="97"/>
      <c r="R35" s="97"/>
      <c r="S35" s="97"/>
      <c r="T35" s="97"/>
      <c r="U35" s="97"/>
      <c r="V35" s="97"/>
      <c r="W35" s="97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</row>
    <row r="36" spans="15:120" x14ac:dyDescent="0.3">
      <c r="O36" s="97"/>
      <c r="P36" s="97"/>
      <c r="Q36" s="97"/>
      <c r="R36" s="97"/>
      <c r="S36" s="97"/>
      <c r="T36" s="97"/>
      <c r="U36" s="97"/>
      <c r="V36" s="97"/>
      <c r="W36" s="97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</row>
    <row r="37" spans="15:120" x14ac:dyDescent="0.3">
      <c r="O37" s="97"/>
      <c r="P37" s="97"/>
      <c r="Q37" s="97"/>
      <c r="R37" s="97"/>
      <c r="S37" s="97"/>
      <c r="T37" s="97"/>
      <c r="U37" s="97"/>
      <c r="V37" s="97"/>
      <c r="W37" s="97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</row>
    <row r="38" spans="15:120" x14ac:dyDescent="0.3">
      <c r="O38" s="97"/>
      <c r="P38" s="97"/>
      <c r="Q38" s="97"/>
      <c r="R38" s="97"/>
      <c r="S38" s="97"/>
      <c r="T38" s="97"/>
      <c r="U38" s="97"/>
      <c r="V38" s="97"/>
      <c r="W38" s="97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</row>
    <row r="75" ht="31.5" customHeight="1" x14ac:dyDescent="0.3"/>
    <row r="76" ht="36.75" customHeight="1" x14ac:dyDescent="0.3"/>
    <row r="88" spans="13:13" x14ac:dyDescent="0.3">
      <c r="M88" s="181" t="e">
        <f>SUM(#REF!)</f>
        <v>#REF!</v>
      </c>
    </row>
  </sheetData>
  <mergeCells count="22">
    <mergeCell ref="A13:L13"/>
    <mergeCell ref="A14:L14"/>
    <mergeCell ref="B28:C28"/>
    <mergeCell ref="B29:C29"/>
    <mergeCell ref="E29:H29"/>
    <mergeCell ref="I29:L29"/>
    <mergeCell ref="H9:K9"/>
    <mergeCell ref="L9:L11"/>
    <mergeCell ref="H10:H11"/>
    <mergeCell ref="I10:I11"/>
    <mergeCell ref="J10:J11"/>
    <mergeCell ref="K10:K11"/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G9:G11"/>
  </mergeCells>
  <phoneticPr fontId="0" type="noConversion"/>
  <pageMargins left="0.75" right="0.75" top="1" bottom="1" header="0.5" footer="0.5"/>
  <pageSetup paperSize="9" scale="6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view="pageBreakPreview" zoomScaleNormal="100" zoomScaleSheetLayoutView="100" workbookViewId="0">
      <selection activeCell="K4" sqref="K4"/>
    </sheetView>
  </sheetViews>
  <sheetFormatPr defaultRowHeight="18.75" x14ac:dyDescent="0.3"/>
  <cols>
    <col min="1" max="1" width="5.85546875" style="1" customWidth="1"/>
    <col min="2" max="2" width="57.85546875" style="1" customWidth="1"/>
    <col min="3" max="3" width="11.85546875" style="2" customWidth="1"/>
    <col min="4" max="4" width="9" style="1" customWidth="1"/>
    <col min="5" max="5" width="16.42578125" style="3" customWidth="1"/>
    <col min="6" max="6" width="16.5703125" style="1" customWidth="1"/>
    <col min="7" max="7" width="21.7109375" style="1" customWidth="1"/>
    <col min="8" max="8" width="19.28515625" style="1" bestFit="1" customWidth="1"/>
    <col min="9" max="9" width="19.28515625" style="1" customWidth="1"/>
    <col min="10" max="10" width="18.28515625" style="1" customWidth="1"/>
    <col min="11" max="11" width="18.140625" style="1" bestFit="1" customWidth="1"/>
    <col min="12" max="12" width="19.5703125" style="11" customWidth="1"/>
    <col min="13" max="13" width="0.140625" style="7" customWidth="1"/>
    <col min="14" max="16384" width="9.140625" style="8"/>
  </cols>
  <sheetData>
    <row r="1" spans="1:13" ht="17.25" customHeight="1" x14ac:dyDescent="0.3">
      <c r="J1" s="4" t="s">
        <v>0</v>
      </c>
      <c r="K1" s="5"/>
      <c r="L1" s="6"/>
    </row>
    <row r="2" spans="1:13" ht="18" customHeight="1" x14ac:dyDescent="0.3">
      <c r="H2" s="5"/>
      <c r="J2" s="4" t="s">
        <v>1</v>
      </c>
      <c r="K2" s="5"/>
      <c r="L2" s="6"/>
    </row>
    <row r="3" spans="1:13" ht="20.25" x14ac:dyDescent="0.3">
      <c r="H3" s="5"/>
      <c r="J3" s="4" t="s">
        <v>2</v>
      </c>
      <c r="K3" s="5"/>
      <c r="L3" s="6"/>
    </row>
    <row r="4" spans="1:13" ht="19.5" customHeight="1" x14ac:dyDescent="0.3">
      <c r="J4" s="9">
        <v>42836</v>
      </c>
      <c r="K4" s="10" t="s">
        <v>109</v>
      </c>
    </row>
    <row r="5" spans="1:13" ht="17.25" customHeight="1" x14ac:dyDescent="0.3">
      <c r="A5" s="267" t="s">
        <v>3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</row>
    <row r="6" spans="1:13" ht="18" customHeight="1" x14ac:dyDescent="0.3">
      <c r="A6" s="268" t="s">
        <v>4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</row>
    <row r="7" spans="1:13" ht="18" customHeight="1" x14ac:dyDescent="0.3">
      <c r="A7" s="268" t="s">
        <v>5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</row>
    <row r="8" spans="1:13" ht="12.75" customHeight="1" x14ac:dyDescent="0.3">
      <c r="L8" s="2" t="s">
        <v>6</v>
      </c>
    </row>
    <row r="9" spans="1:13" x14ac:dyDescent="0.3">
      <c r="A9" s="264" t="s">
        <v>7</v>
      </c>
      <c r="B9" s="264" t="s">
        <v>8</v>
      </c>
      <c r="C9" s="264" t="s">
        <v>9</v>
      </c>
      <c r="D9" s="264" t="s">
        <v>10</v>
      </c>
      <c r="E9" s="264" t="s">
        <v>11</v>
      </c>
      <c r="F9" s="292" t="s">
        <v>12</v>
      </c>
      <c r="G9" s="264" t="s">
        <v>13</v>
      </c>
      <c r="H9" s="261" t="s">
        <v>14</v>
      </c>
      <c r="I9" s="262"/>
      <c r="J9" s="262"/>
      <c r="K9" s="263"/>
      <c r="L9" s="264" t="s">
        <v>15</v>
      </c>
    </row>
    <row r="10" spans="1:13" x14ac:dyDescent="0.3">
      <c r="A10" s="265"/>
      <c r="B10" s="265"/>
      <c r="C10" s="270"/>
      <c r="D10" s="265"/>
      <c r="E10" s="265"/>
      <c r="F10" s="293"/>
      <c r="G10" s="265"/>
      <c r="H10" s="264" t="s">
        <v>16</v>
      </c>
      <c r="I10" s="264" t="s">
        <v>17</v>
      </c>
      <c r="J10" s="264" t="s">
        <v>18</v>
      </c>
      <c r="K10" s="264" t="s">
        <v>19</v>
      </c>
      <c r="L10" s="265"/>
    </row>
    <row r="11" spans="1:13" ht="16.5" customHeight="1" x14ac:dyDescent="0.3">
      <c r="A11" s="266"/>
      <c r="B11" s="266"/>
      <c r="C11" s="271"/>
      <c r="D11" s="266"/>
      <c r="E11" s="266"/>
      <c r="F11" s="294"/>
      <c r="G11" s="266"/>
      <c r="H11" s="266"/>
      <c r="I11" s="266"/>
      <c r="J11" s="266"/>
      <c r="K11" s="266"/>
      <c r="L11" s="266"/>
    </row>
    <row r="12" spans="1:13" s="14" customFormat="1" ht="11.25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3"/>
    </row>
    <row r="13" spans="1:13" s="14" customFormat="1" ht="27.95" customHeight="1" x14ac:dyDescent="0.2">
      <c r="A13" s="295" t="s">
        <v>20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7"/>
      <c r="M13" s="13"/>
    </row>
    <row r="14" spans="1:13" s="14" customFormat="1" ht="26.1" customHeight="1" x14ac:dyDescent="0.2">
      <c r="A14" s="306" t="s">
        <v>43</v>
      </c>
      <c r="B14" s="299"/>
      <c r="C14" s="299"/>
      <c r="D14" s="299"/>
      <c r="E14" s="299"/>
      <c r="F14" s="299"/>
      <c r="G14" s="299"/>
      <c r="H14" s="299"/>
      <c r="I14" s="299"/>
      <c r="J14" s="299"/>
      <c r="K14" s="299"/>
      <c r="L14" s="300"/>
      <c r="M14" s="105"/>
    </row>
    <row r="15" spans="1:13" s="14" customFormat="1" ht="30.95" customHeight="1" x14ac:dyDescent="0.2">
      <c r="A15" s="15">
        <v>1</v>
      </c>
      <c r="B15" s="235" t="s">
        <v>42</v>
      </c>
      <c r="C15" s="15">
        <v>4016310</v>
      </c>
      <c r="D15" s="15">
        <v>3122</v>
      </c>
      <c r="E15" s="18">
        <v>1821583</v>
      </c>
      <c r="F15" s="106">
        <v>90010</v>
      </c>
      <c r="G15" s="20">
        <f>SUM(H15:K15)</f>
        <v>1700000</v>
      </c>
      <c r="H15" s="107">
        <f>SUM(H16:H18)</f>
        <v>280000</v>
      </c>
      <c r="I15" s="107">
        <f>I16+I17+I18</f>
        <v>270000</v>
      </c>
      <c r="J15" s="107">
        <f>SUM(J16:J18)</f>
        <v>1150000</v>
      </c>
      <c r="K15" s="107">
        <v>0</v>
      </c>
      <c r="L15" s="108"/>
      <c r="M15" s="105"/>
    </row>
    <row r="16" spans="1:13" s="14" customFormat="1" ht="17.100000000000001" customHeight="1" x14ac:dyDescent="0.2">
      <c r="A16" s="109"/>
      <c r="B16" s="110" t="s">
        <v>44</v>
      </c>
      <c r="C16" s="109"/>
      <c r="D16" s="109"/>
      <c r="E16" s="111"/>
      <c r="F16" s="112"/>
      <c r="G16" s="111"/>
      <c r="H16" s="113">
        <v>0</v>
      </c>
      <c r="I16" s="111">
        <v>0</v>
      </c>
      <c r="J16" s="111">
        <v>0</v>
      </c>
      <c r="K16" s="111"/>
      <c r="L16" s="114" t="s">
        <v>45</v>
      </c>
      <c r="M16" s="105"/>
    </row>
    <row r="17" spans="1:17" s="14" customFormat="1" ht="17.100000000000001" customHeight="1" x14ac:dyDescent="0.2">
      <c r="A17" s="109"/>
      <c r="B17" s="110" t="s">
        <v>46</v>
      </c>
      <c r="C17" s="109"/>
      <c r="D17" s="109"/>
      <c r="E17" s="111"/>
      <c r="F17" s="112"/>
      <c r="G17" s="111">
        <f>H17+I17+J17+K17</f>
        <v>1675000</v>
      </c>
      <c r="H17" s="113">
        <v>270000</v>
      </c>
      <c r="I17" s="111">
        <v>270000</v>
      </c>
      <c r="J17" s="111">
        <v>1135000</v>
      </c>
      <c r="K17" s="111"/>
      <c r="L17" s="12" t="s">
        <v>31</v>
      </c>
      <c r="M17" s="105"/>
    </row>
    <row r="18" spans="1:17" s="14" customFormat="1" ht="17.100000000000001" customHeight="1" x14ac:dyDescent="0.2">
      <c r="A18" s="68"/>
      <c r="B18" s="115" t="s">
        <v>48</v>
      </c>
      <c r="C18" s="68"/>
      <c r="D18" s="68"/>
      <c r="E18" s="116"/>
      <c r="F18" s="117"/>
      <c r="G18" s="116">
        <f>H18+I18+J18+K18</f>
        <v>25000</v>
      </c>
      <c r="H18" s="118">
        <v>10000</v>
      </c>
      <c r="I18" s="116">
        <v>0</v>
      </c>
      <c r="J18" s="116">
        <v>15000</v>
      </c>
      <c r="K18" s="116"/>
      <c r="L18" s="119" t="s">
        <v>49</v>
      </c>
      <c r="M18" s="105"/>
    </row>
    <row r="19" spans="1:17" s="14" customFormat="1" ht="22.5" customHeight="1" x14ac:dyDescent="0.2">
      <c r="A19" s="120"/>
      <c r="B19" s="145" t="s">
        <v>50</v>
      </c>
      <c r="C19" s="146"/>
      <c r="D19" s="146"/>
      <c r="E19" s="146"/>
      <c r="F19" s="146"/>
      <c r="G19" s="147">
        <f>G15</f>
        <v>1700000</v>
      </c>
      <c r="H19" s="147">
        <f>H15</f>
        <v>280000</v>
      </c>
      <c r="I19" s="147">
        <f>I15</f>
        <v>270000</v>
      </c>
      <c r="J19" s="147">
        <f>J15</f>
        <v>1150000</v>
      </c>
      <c r="K19" s="147">
        <f>K15</f>
        <v>0</v>
      </c>
      <c r="L19" s="148"/>
      <c r="M19" s="136"/>
      <c r="N19" s="11"/>
      <c r="O19" s="11"/>
      <c r="P19" s="11"/>
      <c r="Q19" s="11"/>
    </row>
    <row r="20" spans="1:17" s="154" customFormat="1" x14ac:dyDescent="0.2">
      <c r="A20" s="29"/>
      <c r="B20" s="149" t="s">
        <v>25</v>
      </c>
      <c r="C20" s="150"/>
      <c r="D20" s="150"/>
      <c r="E20" s="151"/>
      <c r="F20" s="151"/>
      <c r="G20" s="152">
        <v>25000</v>
      </c>
      <c r="H20" s="152"/>
      <c r="I20" s="152"/>
      <c r="J20" s="152"/>
      <c r="K20" s="152"/>
      <c r="L20" s="32"/>
      <c r="M20" s="153"/>
      <c r="N20" s="155"/>
      <c r="O20" s="155"/>
      <c r="P20" s="155"/>
      <c r="Q20" s="155"/>
    </row>
    <row r="21" spans="1:17" s="14" customFormat="1" ht="22.5" customHeight="1" x14ac:dyDescent="0.2">
      <c r="A21" s="123"/>
      <c r="B21" s="301" t="s">
        <v>53</v>
      </c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8"/>
      <c r="N21" s="11"/>
      <c r="O21" s="11"/>
      <c r="P21" s="11"/>
      <c r="Q21" s="11"/>
    </row>
    <row r="22" spans="1:17" ht="16.5" customHeight="1" x14ac:dyDescent="0.3">
      <c r="A22" s="301" t="s">
        <v>73</v>
      </c>
      <c r="B22" s="304"/>
      <c r="C22" s="304"/>
      <c r="D22" s="304"/>
      <c r="E22" s="304"/>
      <c r="F22" s="304"/>
      <c r="G22" s="304"/>
      <c r="H22" s="304"/>
      <c r="I22" s="304"/>
      <c r="J22" s="304"/>
      <c r="K22" s="304"/>
      <c r="L22" s="305"/>
    </row>
    <row r="23" spans="1:17" s="1" customFormat="1" ht="30" x14ac:dyDescent="0.3">
      <c r="A23" s="75">
        <v>1</v>
      </c>
      <c r="B23" s="236" t="s">
        <v>40</v>
      </c>
      <c r="C23" s="36">
        <v>4016060</v>
      </c>
      <c r="D23" s="36">
        <v>3210</v>
      </c>
      <c r="E23" s="76"/>
      <c r="F23" s="76"/>
      <c r="G23" s="45">
        <v>1000000</v>
      </c>
      <c r="H23" s="45">
        <v>200000</v>
      </c>
      <c r="I23" s="45">
        <v>400000</v>
      </c>
      <c r="J23" s="45">
        <v>400000</v>
      </c>
      <c r="K23" s="45">
        <v>0</v>
      </c>
      <c r="L23" s="114" t="s">
        <v>47</v>
      </c>
      <c r="M23" s="97"/>
    </row>
    <row r="24" spans="1:17" ht="16.5" customHeight="1" x14ac:dyDescent="0.3">
      <c r="A24" s="71"/>
      <c r="B24" s="47" t="s">
        <v>41</v>
      </c>
      <c r="C24" s="72"/>
      <c r="D24" s="72"/>
      <c r="E24" s="73"/>
      <c r="F24" s="73"/>
      <c r="G24" s="49">
        <f>SUM(G23)</f>
        <v>1000000</v>
      </c>
      <c r="H24" s="49">
        <f>SUM(H23)</f>
        <v>200000</v>
      </c>
      <c r="I24" s="49">
        <f>SUM(I23)</f>
        <v>400000</v>
      </c>
      <c r="J24" s="49">
        <f>SUM(J23)</f>
        <v>400000</v>
      </c>
      <c r="K24" s="49">
        <f>SUM(K23)</f>
        <v>0</v>
      </c>
      <c r="L24" s="74"/>
    </row>
    <row r="25" spans="1:17" ht="26.1" customHeight="1" x14ac:dyDescent="0.3">
      <c r="A25" s="298" t="s">
        <v>21</v>
      </c>
      <c r="B25" s="299"/>
      <c r="C25" s="299"/>
      <c r="D25" s="299"/>
      <c r="E25" s="299"/>
      <c r="F25" s="299"/>
      <c r="G25" s="299"/>
      <c r="H25" s="299"/>
      <c r="I25" s="299"/>
      <c r="J25" s="299"/>
      <c r="K25" s="299"/>
      <c r="L25" s="300"/>
    </row>
    <row r="26" spans="1:17" s="24" customFormat="1" ht="105" x14ac:dyDescent="0.2">
      <c r="A26" s="15">
        <v>1</v>
      </c>
      <c r="B26" s="188" t="s">
        <v>97</v>
      </c>
      <c r="C26" s="16">
        <v>4016130</v>
      </c>
      <c r="D26" s="17">
        <v>3132</v>
      </c>
      <c r="E26" s="18"/>
      <c r="F26" s="19"/>
      <c r="G26" s="20">
        <v>400448</v>
      </c>
      <c r="H26" s="21">
        <v>0</v>
      </c>
      <c r="I26" s="144">
        <v>400448</v>
      </c>
      <c r="J26" s="144">
        <v>0</v>
      </c>
      <c r="K26" s="144">
        <v>0</v>
      </c>
      <c r="L26" s="12" t="s">
        <v>47</v>
      </c>
      <c r="M26" s="23"/>
    </row>
    <row r="27" spans="1:17" ht="31.5" customHeight="1" x14ac:dyDescent="0.3">
      <c r="A27" s="189">
        <v>2</v>
      </c>
      <c r="B27" s="237" t="s">
        <v>68</v>
      </c>
      <c r="C27" s="184">
        <v>4016051</v>
      </c>
      <c r="D27" s="36">
        <v>3132</v>
      </c>
      <c r="E27" s="158"/>
      <c r="F27" s="104"/>
      <c r="G27" s="185">
        <f>H27+I27+J27+K27</f>
        <v>560543</v>
      </c>
      <c r="H27" s="142">
        <v>543</v>
      </c>
      <c r="I27" s="186">
        <v>430000</v>
      </c>
      <c r="J27" s="142">
        <v>130000</v>
      </c>
      <c r="K27" s="142">
        <v>0</v>
      </c>
      <c r="L27" s="187" t="s">
        <v>47</v>
      </c>
    </row>
    <row r="28" spans="1:17" ht="47.25" x14ac:dyDescent="0.3">
      <c r="A28" s="159">
        <v>3</v>
      </c>
      <c r="B28" s="238" t="s">
        <v>51</v>
      </c>
      <c r="C28" s="109">
        <v>4016052</v>
      </c>
      <c r="D28" s="68">
        <v>3132</v>
      </c>
      <c r="E28" s="161"/>
      <c r="F28" s="161"/>
      <c r="G28" s="182">
        <f>SUM(H28:K28)</f>
        <v>800000</v>
      </c>
      <c r="H28" s="183">
        <v>0</v>
      </c>
      <c r="I28" s="183">
        <v>300000</v>
      </c>
      <c r="J28" s="183">
        <v>300000</v>
      </c>
      <c r="K28" s="183">
        <v>200000</v>
      </c>
      <c r="L28" s="119" t="s">
        <v>47</v>
      </c>
    </row>
    <row r="29" spans="1:17" s="24" customFormat="1" x14ac:dyDescent="0.2">
      <c r="A29" s="36">
        <v>4</v>
      </c>
      <c r="B29" s="239" t="s">
        <v>90</v>
      </c>
      <c r="C29" s="16">
        <v>4016310</v>
      </c>
      <c r="D29" s="16">
        <v>3121</v>
      </c>
      <c r="E29" s="18"/>
      <c r="F29" s="19"/>
      <c r="G29" s="20">
        <f>SUM(H29:K29)</f>
        <v>3000000</v>
      </c>
      <c r="H29" s="26">
        <v>1379200</v>
      </c>
      <c r="I29" s="26">
        <v>607100</v>
      </c>
      <c r="J29" s="26">
        <v>1013700</v>
      </c>
      <c r="K29" s="26">
        <v>0</v>
      </c>
      <c r="L29" s="12"/>
      <c r="M29" s="23"/>
    </row>
    <row r="30" spans="1:17" ht="31.5" x14ac:dyDescent="0.3">
      <c r="A30" s="159">
        <v>5</v>
      </c>
      <c r="B30" s="240" t="s">
        <v>52</v>
      </c>
      <c r="C30" s="16">
        <v>4016060</v>
      </c>
      <c r="D30" s="36">
        <v>3132</v>
      </c>
      <c r="E30" s="121"/>
      <c r="F30" s="121"/>
      <c r="G30" s="122">
        <v>470000</v>
      </c>
      <c r="H30" s="143">
        <v>0</v>
      </c>
      <c r="I30" s="143">
        <v>0</v>
      </c>
      <c r="J30" s="143">
        <v>470000</v>
      </c>
      <c r="K30" s="143">
        <v>0</v>
      </c>
      <c r="L30" s="12" t="s">
        <v>47</v>
      </c>
    </row>
    <row r="31" spans="1:17" s="24" customFormat="1" ht="75" x14ac:dyDescent="0.2">
      <c r="A31" s="36">
        <v>6</v>
      </c>
      <c r="B31" s="25" t="s">
        <v>23</v>
      </c>
      <c r="C31" s="16">
        <v>4016310</v>
      </c>
      <c r="D31" s="16">
        <v>3142</v>
      </c>
      <c r="E31" s="18"/>
      <c r="F31" s="19"/>
      <c r="G31" s="20">
        <f>SUM(H31:K31)</f>
        <v>1030273</v>
      </c>
      <c r="H31" s="26">
        <v>0</v>
      </c>
      <c r="I31" s="26">
        <v>0</v>
      </c>
      <c r="J31" s="26">
        <v>930273</v>
      </c>
      <c r="K31" s="26">
        <v>100000</v>
      </c>
      <c r="L31" s="12" t="s">
        <v>47</v>
      </c>
      <c r="M31" s="23"/>
    </row>
    <row r="32" spans="1:17" s="24" customFormat="1" x14ac:dyDescent="0.2">
      <c r="A32" s="27"/>
      <c r="B32" s="28" t="s">
        <v>24</v>
      </c>
      <c r="C32" s="29"/>
      <c r="D32" s="29"/>
      <c r="E32" s="30"/>
      <c r="F32" s="30"/>
      <c r="G32" s="31">
        <f>G26+G27+G28+G29+G30+G31</f>
        <v>6261264</v>
      </c>
      <c r="H32" s="31">
        <f>H26+H27+H28+H29+H30+H31</f>
        <v>1379743</v>
      </c>
      <c r="I32" s="31">
        <f>I26+I27+I28+I29+I30+I31</f>
        <v>1737548</v>
      </c>
      <c r="J32" s="31">
        <f>J26+J27+J28+J29+J30+J31</f>
        <v>2843973</v>
      </c>
      <c r="K32" s="31">
        <f>K26+K27+K28+K29+K30+K31</f>
        <v>300000</v>
      </c>
      <c r="L32" s="32"/>
      <c r="M32" s="33"/>
    </row>
    <row r="33" spans="1:17" s="40" customFormat="1" x14ac:dyDescent="0.2">
      <c r="A33" s="34"/>
      <c r="B33" s="35" t="s">
        <v>25</v>
      </c>
      <c r="C33" s="36"/>
      <c r="D33" s="36"/>
      <c r="E33" s="37"/>
      <c r="F33" s="37"/>
      <c r="G33" s="38">
        <v>0</v>
      </c>
      <c r="H33" s="38"/>
      <c r="I33" s="38"/>
      <c r="J33" s="38"/>
      <c r="K33" s="38"/>
      <c r="L33" s="12"/>
      <c r="M33" s="39"/>
    </row>
    <row r="34" spans="1:17" s="24" customFormat="1" ht="21.75" customHeight="1" x14ac:dyDescent="0.2">
      <c r="A34" s="281" t="s">
        <v>26</v>
      </c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283"/>
      <c r="M34" s="23"/>
    </row>
    <row r="35" spans="1:17" s="24" customFormat="1" ht="45" hidden="1" x14ac:dyDescent="0.2">
      <c r="A35" s="36">
        <v>1</v>
      </c>
      <c r="B35" s="138" t="s">
        <v>59</v>
      </c>
      <c r="C35" s="124"/>
      <c r="D35" s="124"/>
      <c r="E35" s="124"/>
      <c r="F35" s="124"/>
      <c r="G35" s="137">
        <v>3500000</v>
      </c>
      <c r="H35" s="124"/>
      <c r="I35" s="124"/>
      <c r="J35" s="124"/>
      <c r="K35" s="124"/>
      <c r="L35" s="124"/>
      <c r="M35" s="23"/>
    </row>
    <row r="36" spans="1:17" s="24" customFormat="1" ht="45" hidden="1" x14ac:dyDescent="0.2">
      <c r="A36" s="36">
        <v>2</v>
      </c>
      <c r="B36" s="139" t="s">
        <v>60</v>
      </c>
      <c r="C36" s="41" t="s">
        <v>28</v>
      </c>
      <c r="D36" s="42">
        <v>3132</v>
      </c>
      <c r="E36" s="43">
        <v>36853084</v>
      </c>
      <c r="F36" s="44"/>
      <c r="G36" s="45">
        <v>5295931</v>
      </c>
      <c r="H36" s="46"/>
      <c r="I36" s="45"/>
      <c r="J36" s="46"/>
      <c r="K36" s="45"/>
      <c r="L36" s="22" t="s">
        <v>22</v>
      </c>
      <c r="M36" s="23"/>
    </row>
    <row r="37" spans="1:17" s="24" customFormat="1" hidden="1" x14ac:dyDescent="0.2">
      <c r="A37" s="36">
        <v>3</v>
      </c>
      <c r="B37" s="140" t="s">
        <v>61</v>
      </c>
      <c r="C37" s="41"/>
      <c r="D37" s="42"/>
      <c r="E37" s="43"/>
      <c r="F37" s="44"/>
      <c r="G37" s="45">
        <v>529000</v>
      </c>
      <c r="H37" s="46"/>
      <c r="I37" s="45"/>
      <c r="J37" s="46"/>
      <c r="K37" s="45"/>
      <c r="L37" s="22"/>
      <c r="M37" s="23"/>
    </row>
    <row r="38" spans="1:17" s="24" customFormat="1" ht="30" hidden="1" x14ac:dyDescent="0.2">
      <c r="A38" s="36">
        <v>4</v>
      </c>
      <c r="B38" s="140" t="s">
        <v>62</v>
      </c>
      <c r="C38" s="41"/>
      <c r="D38" s="42"/>
      <c r="E38" s="43"/>
      <c r="F38" s="44"/>
      <c r="G38" s="45">
        <v>194454</v>
      </c>
      <c r="H38" s="46"/>
      <c r="I38" s="45"/>
      <c r="J38" s="46"/>
      <c r="K38" s="45"/>
      <c r="L38" s="22"/>
      <c r="M38" s="23"/>
    </row>
    <row r="39" spans="1:17" s="24" customFormat="1" ht="30" hidden="1" x14ac:dyDescent="0.2">
      <c r="A39" s="36">
        <v>5</v>
      </c>
      <c r="B39" s="140" t="s">
        <v>63</v>
      </c>
      <c r="C39" s="41"/>
      <c r="D39" s="42"/>
      <c r="E39" s="43"/>
      <c r="F39" s="44"/>
      <c r="G39" s="45">
        <v>45000</v>
      </c>
      <c r="H39" s="46"/>
      <c r="I39" s="45"/>
      <c r="J39" s="46"/>
      <c r="K39" s="45"/>
      <c r="L39" s="22"/>
      <c r="M39" s="23"/>
    </row>
    <row r="40" spans="1:17" s="24" customFormat="1" ht="30" hidden="1" x14ac:dyDescent="0.2">
      <c r="A40" s="36">
        <v>6</v>
      </c>
      <c r="B40" s="140" t="s">
        <v>64</v>
      </c>
      <c r="C40" s="41"/>
      <c r="D40" s="42"/>
      <c r="E40" s="43"/>
      <c r="F40" s="44"/>
      <c r="G40" s="45">
        <v>320600</v>
      </c>
      <c r="H40" s="46"/>
      <c r="I40" s="45"/>
      <c r="J40" s="46"/>
      <c r="K40" s="45"/>
      <c r="L40" s="22"/>
      <c r="M40" s="23"/>
    </row>
    <row r="41" spans="1:17" s="24" customFormat="1" hidden="1" x14ac:dyDescent="0.2">
      <c r="A41" s="36">
        <v>7</v>
      </c>
      <c r="B41" s="141" t="s">
        <v>65</v>
      </c>
      <c r="C41" s="41"/>
      <c r="D41" s="42"/>
      <c r="E41" s="43"/>
      <c r="F41" s="44"/>
      <c r="G41" s="45">
        <v>545753</v>
      </c>
      <c r="H41" s="46"/>
      <c r="I41" s="45"/>
      <c r="J41" s="46"/>
      <c r="K41" s="45"/>
      <c r="L41" s="22"/>
      <c r="M41" s="23"/>
    </row>
    <row r="42" spans="1:17" s="24" customFormat="1" hidden="1" x14ac:dyDescent="0.2">
      <c r="A42" s="36">
        <v>8</v>
      </c>
      <c r="B42" s="141" t="s">
        <v>66</v>
      </c>
      <c r="C42" s="41"/>
      <c r="D42" s="42"/>
      <c r="E42" s="43"/>
      <c r="F42" s="44"/>
      <c r="G42" s="45">
        <v>198615</v>
      </c>
      <c r="H42" s="46"/>
      <c r="I42" s="45"/>
      <c r="J42" s="46"/>
      <c r="K42" s="45"/>
      <c r="L42" s="22"/>
      <c r="M42" s="23"/>
    </row>
    <row r="43" spans="1:17" s="24" customFormat="1" ht="75" x14ac:dyDescent="0.2">
      <c r="A43" s="36">
        <v>1</v>
      </c>
      <c r="B43" s="25" t="s">
        <v>27</v>
      </c>
      <c r="C43" s="41" t="s">
        <v>28</v>
      </c>
      <c r="D43" s="42">
        <v>3132</v>
      </c>
      <c r="E43" s="43">
        <v>36853084</v>
      </c>
      <c r="F43" s="44"/>
      <c r="G43" s="45">
        <f>H43+I43+J43+K43</f>
        <v>2493318</v>
      </c>
      <c r="H43" s="46">
        <v>0</v>
      </c>
      <c r="I43" s="45">
        <v>647995</v>
      </c>
      <c r="J43" s="46">
        <v>1500000</v>
      </c>
      <c r="K43" s="45">
        <v>345323</v>
      </c>
      <c r="L43" s="12" t="s">
        <v>47</v>
      </c>
      <c r="M43" s="23"/>
    </row>
    <row r="44" spans="1:17" s="51" customFormat="1" ht="21.95" customHeight="1" x14ac:dyDescent="0.2">
      <c r="A44" s="29"/>
      <c r="B44" s="47" t="s">
        <v>24</v>
      </c>
      <c r="C44" s="48"/>
      <c r="D44" s="29"/>
      <c r="E44" s="30"/>
      <c r="F44" s="30"/>
      <c r="G44" s="49">
        <f>G43</f>
        <v>2493318</v>
      </c>
      <c r="H44" s="49">
        <f>SUM(H43)</f>
        <v>0</v>
      </c>
      <c r="I44" s="49">
        <f>SUM(I43)</f>
        <v>647995</v>
      </c>
      <c r="J44" s="49">
        <f>SUM(J43)</f>
        <v>1500000</v>
      </c>
      <c r="K44" s="49">
        <f>SUM(K43)</f>
        <v>345323</v>
      </c>
      <c r="L44" s="29"/>
      <c r="M44" s="50">
        <v>5600000</v>
      </c>
    </row>
    <row r="45" spans="1:17" s="61" customFormat="1" x14ac:dyDescent="0.2">
      <c r="A45" s="52"/>
      <c r="B45" s="53" t="s">
        <v>25</v>
      </c>
      <c r="C45" s="54"/>
      <c r="D45" s="55"/>
      <c r="E45" s="56"/>
      <c r="F45" s="57"/>
      <c r="G45" s="58">
        <v>0</v>
      </c>
      <c r="H45" s="58"/>
      <c r="I45" s="58"/>
      <c r="J45" s="58"/>
      <c r="K45" s="58"/>
      <c r="L45" s="59"/>
      <c r="M45" s="60"/>
    </row>
    <row r="46" spans="1:17" ht="24.75" customHeight="1" x14ac:dyDescent="0.3">
      <c r="A46" s="295" t="s">
        <v>67</v>
      </c>
      <c r="B46" s="296"/>
      <c r="C46" s="296"/>
      <c r="D46" s="296"/>
      <c r="E46" s="296"/>
      <c r="F46" s="296"/>
      <c r="G46" s="296"/>
      <c r="H46" s="296"/>
      <c r="I46" s="296"/>
      <c r="J46" s="296"/>
      <c r="K46" s="296"/>
      <c r="L46" s="297"/>
      <c r="M46" s="125"/>
      <c r="N46" s="1"/>
      <c r="O46" s="1"/>
      <c r="P46" s="1"/>
      <c r="Q46" s="1"/>
    </row>
    <row r="47" spans="1:17" ht="94.5" x14ac:dyDescent="0.3">
      <c r="A47" s="62">
        <v>1</v>
      </c>
      <c r="B47" s="237" t="s">
        <v>55</v>
      </c>
      <c r="C47" s="41" t="s">
        <v>100</v>
      </c>
      <c r="D47" s="36">
        <v>3210</v>
      </c>
      <c r="E47" s="63">
        <v>2285158</v>
      </c>
      <c r="F47" s="64"/>
      <c r="G47" s="70">
        <f>H47+I47+J47+K47</f>
        <v>2285158</v>
      </c>
      <c r="H47" s="67">
        <v>0</v>
      </c>
      <c r="I47" s="70">
        <v>400000</v>
      </c>
      <c r="J47" s="70">
        <v>1885158</v>
      </c>
      <c r="K47" s="67">
        <v>0</v>
      </c>
      <c r="L47" s="12" t="s">
        <v>31</v>
      </c>
      <c r="M47" s="125"/>
      <c r="N47" s="1"/>
      <c r="O47" s="1"/>
      <c r="P47" s="1"/>
      <c r="Q47" s="1"/>
    </row>
    <row r="48" spans="1:17" ht="63" x14ac:dyDescent="0.3">
      <c r="A48" s="68">
        <v>2</v>
      </c>
      <c r="B48" s="237" t="s">
        <v>98</v>
      </c>
      <c r="C48" s="41" t="s">
        <v>79</v>
      </c>
      <c r="D48" s="36">
        <v>3210</v>
      </c>
      <c r="E48" s="63">
        <v>1500000</v>
      </c>
      <c r="F48" s="69"/>
      <c r="G48" s="70">
        <f>H48+I48+J48+K48</f>
        <v>1500000</v>
      </c>
      <c r="H48" s="70">
        <v>100000</v>
      </c>
      <c r="I48" s="70">
        <v>600000</v>
      </c>
      <c r="J48" s="70">
        <v>800000</v>
      </c>
      <c r="K48" s="70">
        <v>0</v>
      </c>
      <c r="L48" s="12" t="s">
        <v>32</v>
      </c>
      <c r="M48" s="125"/>
      <c r="N48" s="1"/>
      <c r="O48" s="1"/>
      <c r="P48" s="1"/>
      <c r="Q48" s="1"/>
    </row>
    <row r="49" spans="1:17" ht="63" x14ac:dyDescent="0.3">
      <c r="A49" s="62">
        <v>3</v>
      </c>
      <c r="B49" s="237" t="s">
        <v>99</v>
      </c>
      <c r="C49" s="41" t="s">
        <v>79</v>
      </c>
      <c r="D49" s="36">
        <v>3210</v>
      </c>
      <c r="E49" s="63">
        <v>8000000</v>
      </c>
      <c r="F49" s="64"/>
      <c r="G49" s="45">
        <f>H49+I49+J49+K49</f>
        <v>3000000</v>
      </c>
      <c r="H49" s="67">
        <v>0</v>
      </c>
      <c r="I49" s="70">
        <v>700000</v>
      </c>
      <c r="J49" s="70">
        <v>1300000</v>
      </c>
      <c r="K49" s="70">
        <v>1000000</v>
      </c>
      <c r="L49" s="12" t="s">
        <v>31</v>
      </c>
      <c r="M49" s="125"/>
      <c r="N49" s="1"/>
      <c r="O49" s="1"/>
      <c r="P49" s="1"/>
      <c r="Q49" s="1"/>
    </row>
    <row r="50" spans="1:17" ht="29.25" customHeight="1" x14ac:dyDescent="0.3">
      <c r="A50" s="71"/>
      <c r="B50" s="47" t="s">
        <v>54</v>
      </c>
      <c r="C50" s="72"/>
      <c r="D50" s="72"/>
      <c r="E50" s="73"/>
      <c r="F50" s="73"/>
      <c r="G50" s="49">
        <f>G49+G47+G48</f>
        <v>6785158</v>
      </c>
      <c r="H50" s="49">
        <f>H49+H47+H48</f>
        <v>100000</v>
      </c>
      <c r="I50" s="49">
        <f>I49+I47+I48</f>
        <v>1700000</v>
      </c>
      <c r="J50" s="49">
        <f>J49+J47+J48</f>
        <v>3985158</v>
      </c>
      <c r="K50" s="49">
        <f>K49+K47+K48</f>
        <v>1000000</v>
      </c>
      <c r="L50" s="74"/>
      <c r="M50" s="126"/>
      <c r="N50" s="1"/>
      <c r="O50" s="1"/>
      <c r="P50" s="1"/>
      <c r="Q50" s="1"/>
    </row>
    <row r="51" spans="1:17" s="128" customFormat="1" ht="21.75" customHeight="1" x14ac:dyDescent="0.3">
      <c r="A51" s="127"/>
      <c r="B51" s="301" t="s">
        <v>74</v>
      </c>
      <c r="C51" s="302"/>
      <c r="D51" s="302"/>
      <c r="E51" s="302"/>
      <c r="F51" s="302"/>
      <c r="G51" s="302"/>
      <c r="H51" s="302"/>
      <c r="I51" s="302"/>
      <c r="J51" s="302"/>
      <c r="K51" s="302"/>
      <c r="L51" s="302"/>
      <c r="M51" s="303"/>
      <c r="N51" s="8"/>
      <c r="O51" s="8"/>
      <c r="P51" s="8"/>
      <c r="Q51" s="8"/>
    </row>
    <row r="52" spans="1:17" s="128" customFormat="1" ht="35.1" customHeight="1" x14ac:dyDescent="0.35">
      <c r="A52" s="129">
        <v>1</v>
      </c>
      <c r="B52" s="237" t="s">
        <v>58</v>
      </c>
      <c r="C52" s="41" t="s">
        <v>79</v>
      </c>
      <c r="D52" s="36">
        <v>3210</v>
      </c>
      <c r="E52" s="63">
        <v>10000000</v>
      </c>
      <c r="F52" s="77"/>
      <c r="G52" s="45">
        <v>1000000</v>
      </c>
      <c r="H52" s="37">
        <v>0</v>
      </c>
      <c r="I52" s="45">
        <v>1000000</v>
      </c>
      <c r="J52" s="45">
        <v>0</v>
      </c>
      <c r="K52" s="45">
        <v>0</v>
      </c>
      <c r="L52" s="12" t="s">
        <v>56</v>
      </c>
      <c r="M52" s="130"/>
      <c r="N52" s="8"/>
      <c r="O52" s="8"/>
      <c r="P52" s="8"/>
      <c r="Q52" s="8"/>
    </row>
    <row r="53" spans="1:17" s="128" customFormat="1" ht="30" customHeight="1" x14ac:dyDescent="0.35">
      <c r="A53" s="129"/>
      <c r="B53" s="47" t="s">
        <v>57</v>
      </c>
      <c r="C53" s="131"/>
      <c r="D53" s="131"/>
      <c r="E53" s="132"/>
      <c r="F53" s="133"/>
      <c r="G53" s="134">
        <f>SUM(G52)</f>
        <v>1000000</v>
      </c>
      <c r="H53" s="134">
        <f>SUM(H52)</f>
        <v>0</v>
      </c>
      <c r="I53" s="134">
        <f>SUM(I52)</f>
        <v>1000000</v>
      </c>
      <c r="J53" s="134">
        <f>SUM(J52)</f>
        <v>0</v>
      </c>
      <c r="K53" s="134">
        <f>SUM(K52)</f>
        <v>0</v>
      </c>
      <c r="L53" s="32"/>
      <c r="M53" s="135"/>
      <c r="N53" s="8"/>
      <c r="O53" s="8"/>
      <c r="P53" s="8"/>
      <c r="Q53" s="8"/>
    </row>
    <row r="54" spans="1:17" ht="24.75" customHeight="1" x14ac:dyDescent="0.3">
      <c r="A54" s="295" t="s">
        <v>29</v>
      </c>
      <c r="B54" s="296"/>
      <c r="C54" s="296"/>
      <c r="D54" s="296"/>
      <c r="E54" s="296"/>
      <c r="F54" s="296"/>
      <c r="G54" s="296"/>
      <c r="H54" s="296"/>
      <c r="I54" s="296"/>
      <c r="J54" s="296"/>
      <c r="K54" s="296"/>
      <c r="L54" s="297"/>
    </row>
    <row r="55" spans="1:17" ht="32.25" x14ac:dyDescent="0.3">
      <c r="A55" s="62">
        <v>1</v>
      </c>
      <c r="B55" s="156" t="s">
        <v>69</v>
      </c>
      <c r="C55" s="41" t="s">
        <v>30</v>
      </c>
      <c r="D55" s="36">
        <v>3132</v>
      </c>
      <c r="E55" s="63"/>
      <c r="F55" s="64"/>
      <c r="G55" s="65">
        <v>238560</v>
      </c>
      <c r="H55" s="66">
        <v>0</v>
      </c>
      <c r="I55" s="67">
        <v>238560</v>
      </c>
      <c r="J55" s="66">
        <v>0</v>
      </c>
      <c r="K55" s="66">
        <v>0</v>
      </c>
      <c r="L55" s="12" t="s">
        <v>31</v>
      </c>
    </row>
    <row r="56" spans="1:17" ht="32.25" x14ac:dyDescent="0.3">
      <c r="A56" s="62">
        <v>2</v>
      </c>
      <c r="B56" s="156" t="s">
        <v>70</v>
      </c>
      <c r="C56" s="41" t="s">
        <v>30</v>
      </c>
      <c r="D56" s="36">
        <v>3132</v>
      </c>
      <c r="E56" s="63"/>
      <c r="F56" s="64"/>
      <c r="G56" s="65">
        <v>299250</v>
      </c>
      <c r="H56" s="66">
        <v>0</v>
      </c>
      <c r="I56" s="67">
        <v>299250</v>
      </c>
      <c r="J56" s="66">
        <v>0</v>
      </c>
      <c r="K56" s="66">
        <v>0</v>
      </c>
      <c r="L56" s="12" t="s">
        <v>31</v>
      </c>
    </row>
    <row r="57" spans="1:17" ht="35.25" customHeight="1" x14ac:dyDescent="0.3">
      <c r="A57" s="68">
        <v>3</v>
      </c>
      <c r="B57" s="156" t="s">
        <v>72</v>
      </c>
      <c r="C57" s="41" t="s">
        <v>30</v>
      </c>
      <c r="D57" s="36">
        <v>3132</v>
      </c>
      <c r="E57" s="63"/>
      <c r="F57" s="69"/>
      <c r="G57" s="65">
        <v>55938</v>
      </c>
      <c r="H57" s="63">
        <v>0</v>
      </c>
      <c r="I57" s="70">
        <v>55938</v>
      </c>
      <c r="J57" s="63">
        <v>0</v>
      </c>
      <c r="K57" s="63">
        <v>0</v>
      </c>
      <c r="L57" s="12" t="s">
        <v>32</v>
      </c>
    </row>
    <row r="58" spans="1:17" ht="32.25" x14ac:dyDescent="0.3">
      <c r="A58" s="62">
        <v>4</v>
      </c>
      <c r="B58" s="156" t="s">
        <v>71</v>
      </c>
      <c r="C58" s="41" t="s">
        <v>30</v>
      </c>
      <c r="D58" s="36">
        <v>3132</v>
      </c>
      <c r="E58" s="63"/>
      <c r="F58" s="64"/>
      <c r="G58" s="65">
        <v>975724</v>
      </c>
      <c r="H58" s="66">
        <v>0</v>
      </c>
      <c r="I58" s="67">
        <v>106252</v>
      </c>
      <c r="J58" s="67">
        <v>869472</v>
      </c>
      <c r="K58" s="66">
        <v>0</v>
      </c>
      <c r="L58" s="12" t="s">
        <v>31</v>
      </c>
    </row>
    <row r="59" spans="1:17" ht="16.5" customHeight="1" x14ac:dyDescent="0.3">
      <c r="A59" s="71"/>
      <c r="B59" s="47" t="s">
        <v>33</v>
      </c>
      <c r="C59" s="72"/>
      <c r="D59" s="72"/>
      <c r="E59" s="73" t="s">
        <v>34</v>
      </c>
      <c r="F59" s="73"/>
      <c r="G59" s="49">
        <f>SUM(G55:G58)</f>
        <v>1569472</v>
      </c>
      <c r="H59" s="30">
        <f>SUM(H55:H58)</f>
        <v>0</v>
      </c>
      <c r="I59" s="49">
        <f>SUM(I55:I58)</f>
        <v>700000</v>
      </c>
      <c r="J59" s="49">
        <f>SUM(J55:J58)</f>
        <v>869472</v>
      </c>
      <c r="K59" s="30">
        <f>SUM(K55:K58)</f>
        <v>0</v>
      </c>
      <c r="L59" s="74"/>
    </row>
    <row r="60" spans="1:17" ht="16.5" customHeight="1" x14ac:dyDescent="0.3">
      <c r="A60" s="71"/>
      <c r="B60" s="47"/>
      <c r="C60" s="72"/>
      <c r="D60" s="72"/>
      <c r="E60" s="73"/>
      <c r="F60" s="73"/>
      <c r="G60" s="49"/>
      <c r="H60" s="30"/>
      <c r="I60" s="49"/>
      <c r="J60" s="49"/>
      <c r="K60" s="30"/>
      <c r="L60" s="74"/>
    </row>
    <row r="61" spans="1:17" ht="20.25" customHeight="1" x14ac:dyDescent="0.3">
      <c r="A61" s="78"/>
      <c r="B61" s="79" t="s">
        <v>35</v>
      </c>
      <c r="C61" s="79"/>
      <c r="D61" s="79"/>
      <c r="E61" s="80"/>
      <c r="F61" s="80"/>
      <c r="G61" s="81">
        <f>G19+G24+G32+G44+G50+G53+G59</f>
        <v>20809212</v>
      </c>
      <c r="H61" s="81">
        <f>H19+H24+H32+H44+H50+H53+H59</f>
        <v>1959743</v>
      </c>
      <c r="I61" s="81">
        <f>I19+I24+I32+I44+I50+I53+I59</f>
        <v>6455543</v>
      </c>
      <c r="J61" s="81">
        <f>J19+J24+J32+J44+J50+J53+J59</f>
        <v>10748603</v>
      </c>
      <c r="K61" s="81">
        <f>K19+K24+K32+K44+K50+K53+K59</f>
        <v>1645323</v>
      </c>
      <c r="L61" s="82"/>
    </row>
    <row r="62" spans="1:17" ht="15.75" customHeight="1" x14ac:dyDescent="0.3">
      <c r="A62" s="83"/>
      <c r="B62" s="84" t="s">
        <v>25</v>
      </c>
      <c r="C62" s="85"/>
      <c r="D62" s="86"/>
      <c r="E62" s="87"/>
      <c r="F62" s="86"/>
      <c r="G62" s="88">
        <v>25000</v>
      </c>
      <c r="H62" s="88"/>
      <c r="I62" s="88"/>
      <c r="J62" s="88"/>
      <c r="K62" s="88"/>
      <c r="L62" s="89"/>
    </row>
    <row r="63" spans="1:17" ht="21" customHeight="1" x14ac:dyDescent="0.3">
      <c r="A63" s="90"/>
      <c r="E63" s="91"/>
      <c r="H63" s="92"/>
    </row>
    <row r="64" spans="1:17" ht="24" customHeight="1" x14ac:dyDescent="0.35">
      <c r="A64" s="287"/>
      <c r="B64" s="287"/>
      <c r="C64" s="287"/>
      <c r="D64" s="287"/>
      <c r="E64" s="287"/>
      <c r="F64" s="287"/>
      <c r="G64" s="287"/>
      <c r="H64" s="287"/>
      <c r="I64" s="93"/>
      <c r="J64" s="93"/>
      <c r="K64" s="93"/>
      <c r="L64" s="94"/>
    </row>
    <row r="65" spans="1:13" ht="26.25" customHeight="1" x14ac:dyDescent="0.35">
      <c r="A65" s="289" t="s">
        <v>36</v>
      </c>
      <c r="B65" s="289"/>
      <c r="C65" s="289"/>
      <c r="D65" s="289"/>
      <c r="E65" s="289"/>
      <c r="F65" s="289"/>
      <c r="G65" s="289"/>
      <c r="H65" s="289"/>
      <c r="I65" s="95" t="s">
        <v>37</v>
      </c>
      <c r="J65" s="95"/>
      <c r="K65" s="289" t="s">
        <v>38</v>
      </c>
      <c r="L65" s="289"/>
      <c r="M65" s="289"/>
    </row>
  </sheetData>
  <protectedRanges>
    <protectedRange password="CE28" sqref="H29:K29 H31:K31" name="Диапазон1_1_1" securityDescriptor="O:WDG:WDD:(A;;CC;;;WD)"/>
  </protectedRanges>
  <mergeCells count="31">
    <mergeCell ref="K65:M65"/>
    <mergeCell ref="A64:H64"/>
    <mergeCell ref="A65:B65"/>
    <mergeCell ref="C65:D65"/>
    <mergeCell ref="E65:F65"/>
    <mergeCell ref="G65:H65"/>
    <mergeCell ref="A13:L13"/>
    <mergeCell ref="A25:L25"/>
    <mergeCell ref="A34:L34"/>
    <mergeCell ref="A54:L54"/>
    <mergeCell ref="B51:M51"/>
    <mergeCell ref="A22:L22"/>
    <mergeCell ref="A14:L14"/>
    <mergeCell ref="B21:M21"/>
    <mergeCell ref="A46:L46"/>
    <mergeCell ref="H9:K9"/>
    <mergeCell ref="L9:L11"/>
    <mergeCell ref="H10:H11"/>
    <mergeCell ref="I10:I11"/>
    <mergeCell ref="J10:J11"/>
    <mergeCell ref="K10:K11"/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G9:G11"/>
  </mergeCells>
  <phoneticPr fontId="0" type="noConversion"/>
  <pageMargins left="0.51" right="0.48" top="0.56999999999999995" bottom="0.34" header="0.5" footer="0.5"/>
  <pageSetup paperSize="9" scale="59" fitToHeight="2" orientation="landscape" verticalDpi="4294967295" r:id="rId1"/>
  <headerFooter alignWithMargins="0"/>
  <rowBreaks count="1" manualBreakCount="1">
    <brk id="3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додоток 3</vt:lpstr>
      <vt:lpstr>додаток 2</vt:lpstr>
      <vt:lpstr>додаток 1</vt:lpstr>
      <vt:lpstr>'додаток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2017-04-12T14:52:44Z</cp:lastPrinted>
  <dcterms:created xsi:type="dcterms:W3CDTF">1996-10-08T23:32:33Z</dcterms:created>
  <dcterms:modified xsi:type="dcterms:W3CDTF">2017-04-26T08:50:26Z</dcterms:modified>
</cp:coreProperties>
</file>