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60" windowWidth="15180" windowHeight="10920" activeTab="2"/>
  </bookViews>
  <sheets>
    <sheet name="Додаток 1 " sheetId="25" r:id="rId1"/>
    <sheet name="Додаток 3" sheetId="27" r:id="rId2"/>
    <sheet name="Додаток 2" sheetId="26" r:id="rId3"/>
  </sheets>
  <externalReferences>
    <externalReference r:id="rId4"/>
  </externalReferences>
  <definedNames>
    <definedName name="_xlnm.Print_Titles" localSheetId="0">'Додаток 1 '!$12:$12</definedName>
    <definedName name="_xlnm.Print_Area" localSheetId="1">'Додаток 3'!$A$1:$R$21</definedName>
  </definedNames>
  <calcPr calcId="162913" fullCalcOnLoad="1"/>
</workbook>
</file>

<file path=xl/calcChain.xml><?xml version="1.0" encoding="utf-8"?>
<calcChain xmlns="http://schemas.openxmlformats.org/spreadsheetml/2006/main">
  <c r="H21" i="25" l="1"/>
  <c r="I21" i="25"/>
  <c r="J21" i="25"/>
  <c r="K21" i="25"/>
  <c r="G20" i="25"/>
  <c r="G29" i="25"/>
  <c r="H17" i="25"/>
  <c r="I17" i="25"/>
  <c r="J17" i="25"/>
  <c r="K17" i="25"/>
  <c r="H15" i="27"/>
  <c r="I15" i="27"/>
  <c r="I16" i="27" s="1"/>
  <c r="J15" i="27"/>
  <c r="K15" i="27"/>
  <c r="K16" i="27" s="1"/>
  <c r="G14" i="27"/>
  <c r="H28" i="25"/>
  <c r="H30" i="25" s="1"/>
  <c r="I30" i="25"/>
  <c r="I84" i="25" s="1"/>
  <c r="J28" i="25"/>
  <c r="J30" i="25"/>
  <c r="J82" i="25" s="1"/>
  <c r="K28" i="25"/>
  <c r="K30" i="25"/>
  <c r="K84" i="25" s="1"/>
  <c r="I28" i="25"/>
  <c r="M88" i="26"/>
  <c r="K16" i="26"/>
  <c r="K26" i="26"/>
  <c r="J16" i="26"/>
  <c r="J26" i="26"/>
  <c r="I16" i="26"/>
  <c r="I26" i="26"/>
  <c r="H25" i="26"/>
  <c r="H20" i="26"/>
  <c r="H26" i="26" s="1"/>
  <c r="G25" i="26"/>
  <c r="G26" i="26" s="1"/>
  <c r="G20" i="26"/>
  <c r="G16" i="26"/>
  <c r="G15" i="27"/>
  <c r="G16" i="27" s="1"/>
  <c r="G21" i="25"/>
  <c r="G17" i="25"/>
  <c r="G28" i="25"/>
  <c r="G30" i="25" s="1"/>
  <c r="J16" i="27"/>
  <c r="H16" i="27"/>
  <c r="H65" i="25"/>
  <c r="I65" i="25"/>
  <c r="J65" i="25"/>
  <c r="K65" i="25"/>
  <c r="H74" i="25"/>
  <c r="L74" i="25" s="1"/>
  <c r="I74" i="25"/>
  <c r="J74" i="25"/>
  <c r="K74" i="25"/>
  <c r="G74" i="25"/>
  <c r="H47" i="25"/>
  <c r="H49" i="25"/>
  <c r="H51" i="25"/>
  <c r="H53" i="25"/>
  <c r="H55" i="25"/>
  <c r="H57" i="25"/>
  <c r="H64" i="25"/>
  <c r="H67" i="25"/>
  <c r="H68" i="25"/>
  <c r="H62" i="25"/>
  <c r="L62" i="25" s="1"/>
  <c r="H75" i="25"/>
  <c r="H72" i="25"/>
  <c r="L72" i="25" s="1"/>
  <c r="H79" i="25"/>
  <c r="H80" i="25"/>
  <c r="I47" i="25"/>
  <c r="I49" i="25"/>
  <c r="I51" i="25"/>
  <c r="I53" i="25"/>
  <c r="I55" i="25"/>
  <c r="I57" i="25"/>
  <c r="I64" i="25"/>
  <c r="I67" i="25"/>
  <c r="I68" i="25"/>
  <c r="I62" i="25"/>
  <c r="I75" i="25"/>
  <c r="I72" i="25"/>
  <c r="I79" i="25"/>
  <c r="I80" i="25"/>
  <c r="J47" i="25"/>
  <c r="J49" i="25"/>
  <c r="J51" i="25"/>
  <c r="J53" i="25"/>
  <c r="J55" i="25"/>
  <c r="J57" i="25"/>
  <c r="J64" i="25"/>
  <c r="J67" i="25"/>
  <c r="J68" i="25"/>
  <c r="J62" i="25"/>
  <c r="J75" i="25"/>
  <c r="J72" i="25"/>
  <c r="J79" i="25"/>
  <c r="J80" i="25"/>
  <c r="J81" i="25" s="1"/>
  <c r="K47" i="25"/>
  <c r="K49" i="25"/>
  <c r="K51" i="25"/>
  <c r="K53" i="25"/>
  <c r="K55" i="25"/>
  <c r="K57" i="25"/>
  <c r="K64" i="25"/>
  <c r="K67" i="25"/>
  <c r="K68" i="25"/>
  <c r="K62" i="25"/>
  <c r="K75" i="25"/>
  <c r="K72" i="25"/>
  <c r="K79" i="25"/>
  <c r="K80" i="25"/>
  <c r="K81" i="25" s="1"/>
  <c r="G64" i="25"/>
  <c r="G67" i="25"/>
  <c r="G68" i="25"/>
  <c r="G62" i="25"/>
  <c r="G47" i="25"/>
  <c r="G49" i="25"/>
  <c r="G51" i="25"/>
  <c r="G53" i="25"/>
  <c r="G55" i="25"/>
  <c r="G57" i="25"/>
  <c r="G75" i="25"/>
  <c r="G72" i="25"/>
  <c r="G79" i="25"/>
  <c r="G80" i="25"/>
  <c r="J84" i="25"/>
  <c r="K82" i="25"/>
  <c r="I82" i="25"/>
  <c r="K63" i="25"/>
  <c r="K77" i="25"/>
  <c r="J63" i="25"/>
  <c r="I63" i="25"/>
  <c r="I77" i="25"/>
  <c r="I81" i="25"/>
  <c r="H63" i="25"/>
  <c r="H77" i="25"/>
  <c r="L79" i="25"/>
  <c r="L78" i="25"/>
  <c r="L77" i="25"/>
  <c r="L76" i="25"/>
  <c r="L75" i="25"/>
  <c r="L73" i="25"/>
  <c r="L71" i="25"/>
  <c r="L70" i="25"/>
  <c r="L69" i="25"/>
  <c r="L68" i="25"/>
  <c r="L67" i="25"/>
  <c r="H66" i="25"/>
  <c r="L66" i="25"/>
  <c r="K66" i="25"/>
  <c r="J66" i="25"/>
  <c r="I66" i="25"/>
  <c r="L65" i="25"/>
  <c r="L64" i="25"/>
  <c r="L63" i="25"/>
  <c r="L61" i="25"/>
  <c r="L60" i="25"/>
  <c r="L59" i="25"/>
  <c r="L58" i="25"/>
  <c r="L57" i="25"/>
  <c r="L56" i="25"/>
  <c r="L55" i="25"/>
  <c r="L54" i="25"/>
  <c r="L53" i="25"/>
  <c r="L52" i="25"/>
  <c r="L51" i="25"/>
  <c r="L50" i="25"/>
  <c r="L49" i="25"/>
  <c r="L48" i="25"/>
  <c r="L47" i="25"/>
  <c r="L46" i="25"/>
  <c r="L45" i="25"/>
  <c r="L44" i="25"/>
  <c r="L43" i="25"/>
  <c r="L42" i="25"/>
  <c r="L41" i="25"/>
  <c r="L40" i="25"/>
  <c r="K37" i="25"/>
  <c r="I37" i="25"/>
  <c r="G84" i="25" l="1"/>
  <c r="G82" i="25"/>
  <c r="G81" i="25"/>
  <c r="G37" i="25"/>
  <c r="H82" i="25"/>
  <c r="H37" i="25"/>
  <c r="H84" i="25"/>
  <c r="H81" i="25"/>
  <c r="J37" i="25"/>
  <c r="L80" i="25"/>
</calcChain>
</file>

<file path=xl/sharedStrings.xml><?xml version="1.0" encoding="utf-8"?>
<sst xmlns="http://schemas.openxmlformats.org/spreadsheetml/2006/main" count="164" uniqueCount="81">
  <si>
    <t>Постачальник</t>
  </si>
  <si>
    <t>ВСЬОГО по бюджету розвитку:</t>
  </si>
  <si>
    <t xml:space="preserve">                                            О.Стецевич</t>
  </si>
  <si>
    <t>ІІ</t>
  </si>
  <si>
    <t>має бути</t>
  </si>
  <si>
    <t>Чернівецької міської ради</t>
  </si>
  <si>
    <t>Будівництво, реконструкція та капітальний ремонт доріг м.Чернівців</t>
  </si>
  <si>
    <t>КТКВК</t>
  </si>
  <si>
    <t>№ з/п</t>
  </si>
  <si>
    <t>Додаток 1</t>
  </si>
  <si>
    <t>до рішення виконавчого комітету</t>
  </si>
  <si>
    <t>Титульний список</t>
  </si>
  <si>
    <t>грн.</t>
  </si>
  <si>
    <t>Об’єкти будівництва</t>
  </si>
  <si>
    <t>Код КЕКВ</t>
  </si>
  <si>
    <t>Загальна кошторисна вартість</t>
  </si>
  <si>
    <t>в тому числі по кварталах:</t>
  </si>
  <si>
    <t>Підрядник</t>
  </si>
  <si>
    <t>I</t>
  </si>
  <si>
    <t>II</t>
  </si>
  <si>
    <t>III</t>
  </si>
  <si>
    <t>IV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</si>
  <si>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</si>
  <si>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Підрядна організація</t>
  </si>
  <si>
    <t>в т.ч. технагляд</t>
  </si>
  <si>
    <t xml:space="preserve">  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</si>
  <si>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</si>
  <si>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 xml:space="preserve">Всього: </t>
  </si>
  <si>
    <t xml:space="preserve"> І.  Розподіл по капітальних видатках, де замовником є департамент житлово-комунального господарства Чернівецької міської ради :</t>
  </si>
  <si>
    <t>1</t>
  </si>
  <si>
    <t>2</t>
  </si>
  <si>
    <t>3</t>
  </si>
  <si>
    <t xml:space="preserve">Разом: </t>
  </si>
  <si>
    <t xml:space="preserve">за рахунок спеціального фонду міського бюджету - бюджету розвитку </t>
  </si>
  <si>
    <t>Реконструкція водопонижуючих свердловин для водовідвідної галереї на вул. Ю. Гагаріна - П. Нахімова в м. Чернівці (співфінансування з міського бюджету до проекту, що може реалізовуватися з  Державного фонду регіонального розвитку у 2017 році)</t>
  </si>
  <si>
    <t xml:space="preserve">Освоєння на 01.01.2017 </t>
  </si>
  <si>
    <t xml:space="preserve">Обсяги капвкладень на 2017 рік 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</si>
  <si>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</si>
  <si>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</si>
  <si>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r>
      <t xml:space="preserve">Всього </t>
    </r>
    <r>
      <rPr>
        <b/>
        <sz val="14"/>
        <rFont val="Times New Roman"/>
        <family val="1"/>
        <charset val="204"/>
      </rPr>
      <t xml:space="preserve">: </t>
    </r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</si>
  <si>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</si>
  <si>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>МКП "Міськсвітло"</t>
  </si>
  <si>
    <t>непередбачувані витрати</t>
  </si>
  <si>
    <t xml:space="preserve">                Чернівецький міський голова                                                    </t>
  </si>
  <si>
    <t xml:space="preserve">                                                                 О.Каспрук</t>
  </si>
  <si>
    <t>Додаток 3</t>
  </si>
  <si>
    <t xml:space="preserve"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Незалежності), в т.ч.розробка та узгодження проектно-кошторисної документації та управління проектом </t>
  </si>
  <si>
    <t>Освоєння на 01.01.2017</t>
  </si>
  <si>
    <t>будівництва об´єктів житлово-комунального господарства по департаменту житлово-комунального господарства на 2017 рік</t>
  </si>
  <si>
    <t>за рахунок  спеціального фонду міського бюджету - бюджету розвитку</t>
  </si>
  <si>
    <t xml:space="preserve"> </t>
  </si>
  <si>
    <t>4016310</t>
  </si>
  <si>
    <t>вул.Руська, 223, під.1-2</t>
  </si>
  <si>
    <t>вул.О.Кобилянської,19-В</t>
  </si>
  <si>
    <t>Бульвар Героїв Крут, 9, під.1-2 (ЖБК-38)</t>
  </si>
  <si>
    <t>Бульвар Героїв Крут, 15 (ЖБК-45)</t>
  </si>
  <si>
    <t>вул.Руська, 287-А (ЖБК-68)</t>
  </si>
  <si>
    <t>Чернівецький міський голова</t>
  </si>
  <si>
    <t xml:space="preserve">                                О.Каспрук</t>
  </si>
  <si>
    <t>конкурс</t>
  </si>
  <si>
    <t xml:space="preserve">      О.Каспрук</t>
  </si>
  <si>
    <t>Додаток 2</t>
  </si>
  <si>
    <t>4016650</t>
  </si>
  <si>
    <t>4016060</t>
  </si>
  <si>
    <t>4016021</t>
  </si>
  <si>
    <t>4016022</t>
  </si>
  <si>
    <t>Капітальний ремонт скверу на вул.Вересневій (благоустрій)</t>
  </si>
  <si>
    <t xml:space="preserve"> Реконструкція системи диспетчеризації ліфтів в м.Чернівцях з підключенням до системи "ОДС Промінь" у житлових будинках (співфінансування з міського бюджету до проекту, що може реалізовуватися з Державного фонду регіонального розвитку у 2017 році) </t>
  </si>
  <si>
    <t>Встановлення приладів обліку теплової енергії в житлових будинках комунальної власності, в т.ч. виготовлення проектно-кошторисної документації</t>
  </si>
  <si>
    <t>Встановлення приладів обліку теплової енергії в житлових будинках ОСББ, ЖБК, ЖБТ, в т.ч. виготовлення проектно-кошторисної документації</t>
  </si>
  <si>
    <t xml:space="preserve">Всього по програмі: </t>
  </si>
  <si>
    <t>4016130</t>
  </si>
  <si>
    <t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 (роботи та технічний нагляд)</t>
  </si>
  <si>
    <t>Програма заміни, модернізації, капітального ремонту та диспетчеризації ліфтів житлового фонду м.Чернівців на 2013-2017роки</t>
  </si>
  <si>
    <t>Капітальні видатки на реалізацію заходів цільових програм (резерв)</t>
  </si>
  <si>
    <t>Програма реалізації Бюджету ініціатив чернівчан (бюджет участі) у м.Чернівцях на 2016-2020 роки</t>
  </si>
  <si>
    <t>Капітальний ремонт дороги на вул.О.Щербанюка від вул.Небесної Сотні до вул.М.Кутузова (І черга)  в м.Чернівці (співфінансування з міського бюджету до проекту, що може реалізовуватися з  Державного фонду регіонального розвитку у 2017 році)</t>
  </si>
  <si>
    <t>Капітальний ремонт прибудинкової території на вул. Руській,251</t>
  </si>
  <si>
    <t>будівництва об´єктів житлово-комунального господарства по департаменту житлово-комунального господарства міської ради на 2017 рік</t>
  </si>
  <si>
    <t>№83/5</t>
  </si>
  <si>
    <t>_28.02.2017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</si>
</sst>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87" formatCode="_-* #,##0.00\ _г_р_н_._-;\-* #,##0.00\ _г_р_н_._-;_-* &quot;-&quot;??\ _г_р_н_._-;_-@_-"/>
    <numFmt numFmtId="191" formatCode="0.00000"/>
    <numFmt numFmtId="193" formatCode="#,##0.0"/>
    <numFmt numFmtId="204" formatCode="#,##0.00_₴"/>
    <numFmt numFmtId="206" formatCode="#,##0.0_₴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Arial"/>
      <family val="2"/>
      <charset val="204"/>
    </font>
    <font>
      <b/>
      <sz val="14"/>
      <color indexed="9"/>
      <name val="Times New Roman"/>
      <family val="1"/>
      <charset val="204"/>
    </font>
    <font>
      <sz val="7"/>
      <name val="Times New Roman"/>
      <family val="1"/>
    </font>
    <font>
      <b/>
      <sz val="20"/>
      <name val="Times New Roman"/>
      <family val="1"/>
      <charset val="204"/>
    </font>
    <font>
      <sz val="18"/>
      <name val="Times New Roman"/>
      <family val="1"/>
    </font>
    <font>
      <b/>
      <sz val="12"/>
      <color indexed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b/>
      <sz val="11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sz val="10"/>
      <color indexed="8"/>
      <name val="ARIAL"/>
      <charset val="1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4"/>
      <name val="Times New Roman"/>
      <family val="1"/>
    </font>
    <font>
      <i/>
      <sz val="12"/>
      <color indexed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11"/>
      <color indexed="8"/>
      <name val="Times New Roman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1" fillId="0" borderId="0">
      <alignment vertical="top"/>
    </xf>
    <xf numFmtId="0" fontId="6" fillId="0" borderId="0"/>
    <xf numFmtId="0" fontId="6" fillId="0" borderId="0"/>
    <xf numFmtId="0" fontId="2" fillId="0" borderId="0"/>
    <xf numFmtId="0" fontId="2" fillId="0" borderId="0"/>
    <xf numFmtId="187" fontId="1" fillId="0" borderId="0" applyFont="0" applyFill="0" applyBorder="0" applyAlignment="0" applyProtection="0"/>
  </cellStyleXfs>
  <cellXfs count="278">
    <xf numFmtId="0" fontId="0" fillId="0" borderId="0" xfId="0"/>
    <xf numFmtId="0" fontId="7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/>
    <xf numFmtId="0" fontId="8" fillId="0" borderId="0" xfId="0" applyFont="1" applyFill="1" applyAlignment="1"/>
    <xf numFmtId="0" fontId="12" fillId="0" borderId="0" xfId="0" applyFont="1" applyFill="1" applyAlignment="1"/>
    <xf numFmtId="0" fontId="14" fillId="0" borderId="0" xfId="0" applyFont="1"/>
    <xf numFmtId="0" fontId="15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0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04" fontId="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204" fontId="4" fillId="0" borderId="3" xfId="0" applyNumberFormat="1" applyFont="1" applyFill="1" applyBorder="1" applyAlignment="1">
      <alignment horizontal="center" vertical="center" wrapText="1"/>
    </xf>
    <xf numFmtId="49" fontId="8" fillId="2" borderId="1" xfId="4" applyNumberFormat="1" applyFont="1" applyFill="1" applyBorder="1" applyAlignment="1">
      <alignment horizontal="center" vertical="center" wrapText="1"/>
    </xf>
    <xf numFmtId="204" fontId="8" fillId="2" borderId="1" xfId="0" applyNumberFormat="1" applyFont="1" applyFill="1" applyBorder="1" applyAlignment="1">
      <alignment horizontal="center" vertical="center" wrapText="1"/>
    </xf>
    <xf numFmtId="204" fontId="8" fillId="0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5" fillId="0" borderId="2" xfId="6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/>
    </xf>
    <xf numFmtId="49" fontId="4" fillId="0" borderId="1" xfId="4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204" fontId="4" fillId="0" borderId="6" xfId="0" applyNumberFormat="1" applyFont="1" applyFill="1" applyBorder="1" applyAlignment="1">
      <alignment horizontal="center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4" fontId="7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justify" wrapText="1"/>
    </xf>
    <xf numFmtId="204" fontId="7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justify" wrapText="1"/>
    </xf>
    <xf numFmtId="0" fontId="8" fillId="4" borderId="1" xfId="0" applyFont="1" applyFill="1" applyBorder="1" applyAlignment="1">
      <alignment horizontal="left" vertical="justify" wrapText="1"/>
    </xf>
    <xf numFmtId="0" fontId="7" fillId="4" borderId="1" xfId="0" applyFont="1" applyFill="1" applyBorder="1" applyAlignment="1">
      <alignment horizontal="center" vertical="center" wrapText="1"/>
    </xf>
    <xf numFmtId="204" fontId="7" fillId="4" borderId="1" xfId="0" applyNumberFormat="1" applyFont="1" applyFill="1" applyBorder="1" applyAlignment="1">
      <alignment horizontal="left" vertical="center" wrapText="1"/>
    </xf>
    <xf numFmtId="204" fontId="7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justify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vertical="center"/>
    </xf>
    <xf numFmtId="206" fontId="5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4" fontId="8" fillId="0" borderId="0" xfId="0" applyNumberFormat="1" applyFont="1" applyFill="1" applyAlignment="1">
      <alignment vertical="center"/>
    </xf>
    <xf numFmtId="204" fontId="8" fillId="0" borderId="0" xfId="0" applyNumberFormat="1" applyFont="1" applyFill="1"/>
    <xf numFmtId="0" fontId="22" fillId="0" borderId="0" xfId="0" applyFont="1" applyFill="1"/>
    <xf numFmtId="0" fontId="22" fillId="0" borderId="0" xfId="0" applyFont="1" applyFill="1" applyAlignment="1">
      <alignment horizontal="center" vertical="center"/>
    </xf>
    <xf numFmtId="0" fontId="21" fillId="0" borderId="0" xfId="0" applyFont="1" applyBorder="1" applyAlignment="1"/>
    <xf numFmtId="0" fontId="14" fillId="0" borderId="0" xfId="0" applyFont="1" applyFill="1"/>
    <xf numFmtId="1" fontId="19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14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17" fillId="3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6" fillId="0" borderId="0" xfId="0" applyFont="1" applyFill="1"/>
    <xf numFmtId="0" fontId="26" fillId="0" borderId="0" xfId="0" applyFont="1" applyFill="1" applyAlignment="1">
      <alignment horizontal="center" vertical="center"/>
    </xf>
    <xf numFmtId="0" fontId="21" fillId="0" borderId="0" xfId="0" applyFont="1" applyFill="1" applyBorder="1" applyAlignment="1"/>
    <xf numFmtId="0" fontId="4" fillId="0" borderId="1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9" fillId="0" borderId="0" xfId="0" applyFont="1"/>
    <xf numFmtId="0" fontId="14" fillId="0" borderId="0" xfId="0" applyFont="1" applyFill="1" applyAlignment="1">
      <alignment horizontal="center" vertical="center"/>
    </xf>
    <xf numFmtId="204" fontId="28" fillId="0" borderId="0" xfId="0" applyNumberFormat="1" applyFont="1" applyFill="1" applyBorder="1" applyAlignment="1">
      <alignment horizontal="center" vertical="center" wrapText="1"/>
    </xf>
    <xf numFmtId="14" fontId="15" fillId="0" borderId="0" xfId="0" applyNumberFormat="1" applyFont="1" applyFill="1" applyAlignment="1">
      <alignment horizontal="left"/>
    </xf>
    <xf numFmtId="14" fontId="24" fillId="0" borderId="0" xfId="0" applyNumberFormat="1" applyFont="1" applyFill="1" applyAlignment="1">
      <alignment horizontal="left"/>
    </xf>
    <xf numFmtId="204" fontId="4" fillId="0" borderId="7" xfId="0" applyNumberFormat="1" applyFont="1" applyFill="1" applyBorder="1" applyAlignment="1">
      <alignment horizontal="center" vertical="center" wrapText="1"/>
    </xf>
    <xf numFmtId="204" fontId="5" fillId="0" borderId="7" xfId="0" applyNumberFormat="1" applyFont="1" applyFill="1" applyBorder="1" applyAlignment="1">
      <alignment horizontal="center" vertical="center" wrapText="1"/>
    </xf>
    <xf numFmtId="1" fontId="29" fillId="0" borderId="0" xfId="0" applyNumberFormat="1" applyFont="1" applyFill="1" applyBorder="1" applyAlignment="1">
      <alignment horizontal="center" vertical="center" wrapText="1"/>
    </xf>
    <xf numFmtId="4" fontId="17" fillId="0" borderId="0" xfId="4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/>
    <xf numFmtId="0" fontId="16" fillId="0" borderId="0" xfId="0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wrapText="1"/>
    </xf>
    <xf numFmtId="4" fontId="23" fillId="0" borderId="0" xfId="0" applyNumberFormat="1" applyFont="1" applyFill="1" applyBorder="1"/>
    <xf numFmtId="4" fontId="30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Fill="1" applyBorder="1"/>
    <xf numFmtId="0" fontId="17" fillId="0" borderId="0" xfId="0" applyFont="1" applyFill="1" applyBorder="1"/>
    <xf numFmtId="204" fontId="17" fillId="0" borderId="0" xfId="0" applyNumberFormat="1" applyFont="1" applyFill="1" applyBorder="1" applyAlignment="1">
      <alignment horizontal="right"/>
    </xf>
    <xf numFmtId="0" fontId="23" fillId="0" borderId="0" xfId="0" applyFont="1" applyFill="1" applyBorder="1" applyAlignment="1">
      <alignment horizontal="right"/>
    </xf>
    <xf numFmtId="4" fontId="17" fillId="0" borderId="0" xfId="0" applyNumberFormat="1" applyFont="1" applyFill="1" applyBorder="1" applyAlignment="1">
      <alignment horizontal="right"/>
    </xf>
    <xf numFmtId="2" fontId="17" fillId="0" borderId="0" xfId="0" applyNumberFormat="1" applyFont="1" applyFill="1" applyBorder="1"/>
    <xf numFmtId="204" fontId="17" fillId="0" borderId="0" xfId="0" applyNumberFormat="1" applyFont="1" applyFill="1" applyBorder="1"/>
    <xf numFmtId="0" fontId="19" fillId="0" borderId="0" xfId="0" applyFont="1" applyFill="1"/>
    <xf numFmtId="0" fontId="19" fillId="0" borderId="0" xfId="0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/>
    <xf numFmtId="0" fontId="27" fillId="0" borderId="0" xfId="0" applyFont="1" applyFill="1" applyBorder="1" applyAlignment="1">
      <alignment wrapText="1"/>
    </xf>
    <xf numFmtId="204" fontId="23" fillId="0" borderId="0" xfId="0" applyNumberFormat="1" applyFont="1" applyFill="1" applyBorder="1"/>
    <xf numFmtId="0" fontId="29" fillId="0" borderId="0" xfId="0" applyFont="1" applyFill="1" applyBorder="1" applyAlignment="1">
      <alignment wrapText="1"/>
    </xf>
    <xf numFmtId="4" fontId="17" fillId="4" borderId="0" xfId="0" applyNumberFormat="1" applyFont="1" applyFill="1" applyBorder="1"/>
    <xf numFmtId="204" fontId="19" fillId="0" borderId="0" xfId="0" applyNumberFormat="1" applyFont="1" applyFill="1" applyBorder="1"/>
    <xf numFmtId="206" fontId="19" fillId="0" borderId="0" xfId="0" applyNumberFormat="1" applyFont="1" applyFill="1" applyBorder="1"/>
    <xf numFmtId="0" fontId="8" fillId="0" borderId="3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14" fontId="13" fillId="0" borderId="0" xfId="0" applyNumberFormat="1" applyFont="1" applyFill="1"/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49" fontId="8" fillId="0" borderId="3" xfId="4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4" fontId="14" fillId="0" borderId="0" xfId="0" applyNumberFormat="1" applyFont="1"/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32" fillId="2" borderId="1" xfId="4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4" fontId="32" fillId="2" borderId="1" xfId="0" applyNumberFormat="1" applyFont="1" applyFill="1" applyBorder="1" applyAlignment="1">
      <alignment horizontal="center" vertical="center" wrapText="1"/>
    </xf>
    <xf numFmtId="4" fontId="32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204" fontId="24" fillId="0" borderId="1" xfId="0" applyNumberFormat="1" applyFont="1" applyFill="1" applyBorder="1" applyAlignment="1">
      <alignment horizontal="center" vertical="center" wrapText="1"/>
    </xf>
    <xf numFmtId="204" fontId="7" fillId="0" borderId="1" xfId="0" applyNumberFormat="1" applyFont="1" applyFill="1" applyBorder="1" applyAlignment="1">
      <alignment horizontal="center" vertical="center" wrapText="1"/>
    </xf>
    <xf numFmtId="191" fontId="11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35" fillId="0" borderId="0" xfId="0" applyFont="1" applyBorder="1" applyAlignment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/>
    <xf numFmtId="0" fontId="26" fillId="0" borderId="0" xfId="0" applyFont="1"/>
    <xf numFmtId="1" fontId="7" fillId="0" borderId="0" xfId="0" applyNumberFormat="1" applyFont="1" applyFill="1" applyBorder="1" applyAlignment="1">
      <alignment horizontal="left" vertical="center" wrapText="1"/>
    </xf>
    <xf numFmtId="1" fontId="32" fillId="0" borderId="0" xfId="0" applyNumberFormat="1" applyFont="1" applyFill="1" applyBorder="1" applyAlignment="1">
      <alignment horizontal="center" vertical="center" wrapText="1"/>
    </xf>
    <xf numFmtId="4" fontId="4" fillId="0" borderId="0" xfId="4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204" fontId="8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38" fillId="0" borderId="0" xfId="0" applyNumberFormat="1" applyFont="1" applyFill="1" applyBorder="1"/>
    <xf numFmtId="0" fontId="39" fillId="0" borderId="0" xfId="0" applyFont="1" applyFill="1"/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/>
    <xf numFmtId="0" fontId="38" fillId="0" borderId="0" xfId="0" applyFont="1" applyFill="1" applyBorder="1" applyAlignment="1">
      <alignment vertical="center"/>
    </xf>
    <xf numFmtId="2" fontId="40" fillId="0" borderId="0" xfId="0" applyNumberFormat="1" applyFont="1" applyFill="1" applyBorder="1"/>
    <xf numFmtId="0" fontId="40" fillId="0" borderId="0" xfId="0" applyFont="1" applyFill="1" applyBorder="1"/>
    <xf numFmtId="0" fontId="40" fillId="0" borderId="0" xfId="0" applyFont="1" applyFill="1" applyAlignment="1">
      <alignment horizontal="center" vertical="center"/>
    </xf>
    <xf numFmtId="0" fontId="40" fillId="0" borderId="0" xfId="0" applyFont="1" applyFill="1"/>
    <xf numFmtId="0" fontId="40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left" vertical="center" wrapText="1"/>
    </xf>
    <xf numFmtId="2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7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1" fontId="26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vertical="center"/>
    </xf>
    <xf numFmtId="4" fontId="14" fillId="0" borderId="0" xfId="0" applyNumberFormat="1" applyFont="1" applyFill="1"/>
    <xf numFmtId="187" fontId="5" fillId="0" borderId="9" xfId="6" applyFont="1" applyFill="1" applyBorder="1" applyAlignment="1">
      <alignment horizontal="center" wrapText="1"/>
    </xf>
    <xf numFmtId="204" fontId="7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justify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left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5" fillId="5" borderId="7" xfId="0" applyNumberFormat="1" applyFont="1" applyFill="1" applyBorder="1" applyAlignment="1">
      <alignment horizontal="center" vertical="center" wrapText="1"/>
    </xf>
    <xf numFmtId="4" fontId="5" fillId="5" borderId="1" xfId="6" applyNumberFormat="1" applyFont="1" applyFill="1" applyBorder="1" applyAlignment="1" applyProtection="1">
      <alignment horizontal="center" vertical="center" wrapText="1"/>
      <protection locked="0"/>
    </xf>
    <xf numFmtId="4" fontId="5" fillId="5" borderId="7" xfId="6" applyNumberFormat="1" applyFont="1" applyFill="1" applyBorder="1" applyAlignment="1" applyProtection="1">
      <alignment horizontal="center" vertical="center" wrapText="1"/>
      <protection locked="0"/>
    </xf>
    <xf numFmtId="4" fontId="5" fillId="5" borderId="1" xfId="0" applyNumberFormat="1" applyFont="1" applyFill="1" applyBorder="1" applyAlignment="1">
      <alignment horizontal="center" vertical="center" wrapText="1"/>
    </xf>
    <xf numFmtId="2" fontId="5" fillId="5" borderId="1" xfId="6" applyNumberFormat="1" applyFont="1" applyFill="1" applyBorder="1" applyAlignment="1" applyProtection="1">
      <alignment horizontal="center" vertical="center" wrapText="1"/>
      <protection locked="0"/>
    </xf>
    <xf numFmtId="2" fontId="5" fillId="5" borderId="7" xfId="6" applyNumberFormat="1" applyFont="1" applyFill="1" applyBorder="1" applyAlignment="1" applyProtection="1">
      <alignment horizontal="center"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4" fillId="5" borderId="0" xfId="0" applyFont="1" applyFill="1"/>
    <xf numFmtId="0" fontId="8" fillId="5" borderId="0" xfId="0" applyFont="1" applyFill="1"/>
    <xf numFmtId="0" fontId="8" fillId="5" borderId="1" xfId="0" applyFont="1" applyFill="1" applyBorder="1" applyAlignment="1">
      <alignment horizontal="center"/>
    </xf>
    <xf numFmtId="49" fontId="7" fillId="5" borderId="1" xfId="0" applyNumberFormat="1" applyFont="1" applyFill="1" applyBorder="1" applyAlignment="1">
      <alignment horizontal="left" vertical="center" wrapText="1"/>
    </xf>
    <xf numFmtId="49" fontId="4" fillId="5" borderId="1" xfId="4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1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93" fontId="42" fillId="0" borderId="1" xfId="1" applyNumberFormat="1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193" fontId="43" fillId="0" borderId="1" xfId="1" applyNumberFormat="1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wrapText="1"/>
    </xf>
    <xf numFmtId="0" fontId="32" fillId="3" borderId="1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35" fillId="0" borderId="0" xfId="0" applyFont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left"/>
    </xf>
    <xf numFmtId="0" fontId="25" fillId="0" borderId="2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7">
    <cellStyle name="Звичайний_Додаток _ 3 зм_ни 4575" xfId="1"/>
    <cellStyle name="Обычный" xfId="0" builtinId="0"/>
    <cellStyle name="Обычный 6" xfId="2"/>
    <cellStyle name="Обычный 8" xfId="3"/>
    <cellStyle name="Обычный_Лист1" xfId="4"/>
    <cellStyle name="Стиль 1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48;&#1058;&#1059;&#1051;%20%2008.12.2015%20(&#1086;&#1089;&#1090;&#1072;&#1085;&#1085;&#1110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"/>
      <sheetName val="Додаток 3"/>
      <sheetName val="Додаток 4"/>
      <sheetName val="Додаток 2"/>
    </sheetNames>
    <sheetDataSet>
      <sheetData sheetId="0" refreshError="1"/>
      <sheetData sheetId="1" refreshError="1"/>
      <sheetData sheetId="2" refreshError="1">
        <row r="15">
          <cell r="G15">
            <v>277124.8</v>
          </cell>
          <cell r="K15">
            <v>277124.8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topLeftCell="C1" workbookViewId="0">
      <selection activeCell="K4" sqref="K4"/>
    </sheetView>
  </sheetViews>
  <sheetFormatPr defaultRowHeight="18.75" x14ac:dyDescent="0.3"/>
  <cols>
    <col min="1" max="1" width="5.85546875" style="7" customWidth="1"/>
    <col min="2" max="2" width="57.85546875" style="7" customWidth="1"/>
    <col min="3" max="3" width="11.85546875" style="8" customWidth="1"/>
    <col min="4" max="4" width="9" style="7" customWidth="1"/>
    <col min="5" max="5" width="16.42578125" style="9" customWidth="1"/>
    <col min="6" max="6" width="16.5703125" style="7" customWidth="1"/>
    <col min="7" max="7" width="21.7109375" style="7" customWidth="1"/>
    <col min="8" max="8" width="19.28515625" style="7" bestFit="1" customWidth="1"/>
    <col min="9" max="9" width="19.28515625" style="7" customWidth="1"/>
    <col min="10" max="10" width="18.28515625" style="7" customWidth="1"/>
    <col min="11" max="11" width="18.140625" style="7" bestFit="1" customWidth="1"/>
    <col min="12" max="12" width="19.5703125" style="15" customWidth="1"/>
    <col min="13" max="13" width="17.85546875" style="13" customWidth="1"/>
    <col min="14" max="14" width="15.7109375" style="13" customWidth="1"/>
    <col min="15" max="15" width="15.28515625" style="13" customWidth="1"/>
    <col min="16" max="16" width="15.42578125" style="13" customWidth="1"/>
    <col min="17" max="17" width="15.5703125" style="13" customWidth="1"/>
    <col min="18" max="18" width="9.140625" style="13"/>
    <col min="19" max="16384" width="9.140625" style="5"/>
  </cols>
  <sheetData>
    <row r="1" spans="1:18" ht="17.25" customHeight="1" x14ac:dyDescent="0.3">
      <c r="J1" s="10" t="s">
        <v>9</v>
      </c>
      <c r="K1" s="11"/>
      <c r="L1" s="12"/>
    </row>
    <row r="2" spans="1:18" ht="18" customHeight="1" x14ac:dyDescent="0.3">
      <c r="H2" s="11"/>
      <c r="J2" s="10" t="s">
        <v>10</v>
      </c>
      <c r="K2" s="11"/>
      <c r="L2" s="12"/>
    </row>
    <row r="3" spans="1:18" ht="20.25" x14ac:dyDescent="0.3">
      <c r="H3" s="11"/>
      <c r="J3" s="10" t="s">
        <v>5</v>
      </c>
      <c r="K3" s="11"/>
      <c r="L3" s="12"/>
    </row>
    <row r="4" spans="1:18" ht="19.5" customHeight="1" x14ac:dyDescent="0.3">
      <c r="J4" s="114" t="s">
        <v>80</v>
      </c>
      <c r="K4" s="14" t="s">
        <v>79</v>
      </c>
    </row>
    <row r="5" spans="1:18" ht="17.25" customHeight="1" x14ac:dyDescent="0.3">
      <c r="A5" s="248" t="s">
        <v>11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</row>
    <row r="6" spans="1:18" ht="18" customHeight="1" x14ac:dyDescent="0.3">
      <c r="A6" s="249" t="s">
        <v>48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</row>
    <row r="7" spans="1:18" ht="18" customHeight="1" x14ac:dyDescent="0.3">
      <c r="A7" s="249" t="s">
        <v>33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12.75" customHeight="1" x14ac:dyDescent="0.3">
      <c r="L8" s="8" t="s">
        <v>12</v>
      </c>
    </row>
    <row r="9" spans="1:18" x14ac:dyDescent="0.3">
      <c r="A9" s="250" t="s">
        <v>8</v>
      </c>
      <c r="B9" s="250" t="s">
        <v>13</v>
      </c>
      <c r="C9" s="250" t="s">
        <v>7</v>
      </c>
      <c r="D9" s="250" t="s">
        <v>14</v>
      </c>
      <c r="E9" s="250" t="s">
        <v>15</v>
      </c>
      <c r="F9" s="258" t="s">
        <v>35</v>
      </c>
      <c r="G9" s="250" t="s">
        <v>36</v>
      </c>
      <c r="H9" s="255" t="s">
        <v>16</v>
      </c>
      <c r="I9" s="256"/>
      <c r="J9" s="256"/>
      <c r="K9" s="257"/>
      <c r="L9" s="250" t="s">
        <v>17</v>
      </c>
    </row>
    <row r="10" spans="1:18" x14ac:dyDescent="0.3">
      <c r="A10" s="251"/>
      <c r="B10" s="251"/>
      <c r="C10" s="253"/>
      <c r="D10" s="251"/>
      <c r="E10" s="251"/>
      <c r="F10" s="259"/>
      <c r="G10" s="251"/>
      <c r="H10" s="250" t="s">
        <v>18</v>
      </c>
      <c r="I10" s="250" t="s">
        <v>19</v>
      </c>
      <c r="J10" s="250" t="s">
        <v>20</v>
      </c>
      <c r="K10" s="250" t="s">
        <v>21</v>
      </c>
      <c r="L10" s="251"/>
    </row>
    <row r="11" spans="1:18" ht="16.5" customHeight="1" x14ac:dyDescent="0.3">
      <c r="A11" s="252"/>
      <c r="B11" s="252"/>
      <c r="C11" s="254"/>
      <c r="D11" s="252"/>
      <c r="E11" s="252"/>
      <c r="F11" s="260"/>
      <c r="G11" s="252"/>
      <c r="H11" s="252"/>
      <c r="I11" s="252"/>
      <c r="J11" s="252"/>
      <c r="K11" s="252"/>
      <c r="L11" s="252"/>
    </row>
    <row r="12" spans="1:18" s="18" customFormat="1" ht="11.25" x14ac:dyDescent="0.2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16">
        <v>12</v>
      </c>
      <c r="M12" s="17"/>
      <c r="N12" s="17"/>
      <c r="O12" s="17"/>
      <c r="P12" s="17"/>
      <c r="Q12" s="17"/>
      <c r="R12" s="17"/>
    </row>
    <row r="13" spans="1:18" s="18" customFormat="1" ht="27.95" customHeight="1" x14ac:dyDescent="0.2">
      <c r="A13" s="238" t="s">
        <v>22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40"/>
      <c r="M13" s="17"/>
      <c r="N13" s="17"/>
      <c r="O13" s="17"/>
      <c r="P13" s="17"/>
      <c r="Q13" s="17"/>
      <c r="R13" s="17"/>
    </row>
    <row r="14" spans="1:18" ht="26.1" customHeight="1" x14ac:dyDescent="0.3">
      <c r="A14" s="244" t="s">
        <v>26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6"/>
    </row>
    <row r="15" spans="1:18" s="22" customFormat="1" ht="60" x14ac:dyDescent="0.2">
      <c r="A15" s="23">
        <v>1</v>
      </c>
      <c r="B15" s="232" t="s">
        <v>72</v>
      </c>
      <c r="C15" s="46">
        <v>4016130</v>
      </c>
      <c r="D15" s="52">
        <v>3132</v>
      </c>
      <c r="E15" s="24"/>
      <c r="F15" s="41"/>
      <c r="G15" s="42">
        <v>400448</v>
      </c>
      <c r="H15" s="53">
        <v>0</v>
      </c>
      <c r="I15" s="53">
        <v>400448</v>
      </c>
      <c r="J15" s="53">
        <v>0</v>
      </c>
      <c r="K15" s="53">
        <v>0</v>
      </c>
      <c r="L15" s="62" t="s">
        <v>59</v>
      </c>
      <c r="M15" s="21"/>
      <c r="N15" s="21"/>
      <c r="O15" s="21"/>
      <c r="P15" s="21"/>
      <c r="Q15" s="21"/>
      <c r="R15" s="21"/>
    </row>
    <row r="16" spans="1:18" s="22" customFormat="1" ht="75" x14ac:dyDescent="0.2">
      <c r="A16" s="23">
        <v>2</v>
      </c>
      <c r="B16" s="233" t="s">
        <v>34</v>
      </c>
      <c r="C16" s="46">
        <v>4016310</v>
      </c>
      <c r="D16" s="46">
        <v>3142</v>
      </c>
      <c r="E16" s="24"/>
      <c r="F16" s="41"/>
      <c r="G16" s="42">
        <v>1030273</v>
      </c>
      <c r="H16" s="49">
        <v>0</v>
      </c>
      <c r="I16" s="49">
        <v>0</v>
      </c>
      <c r="J16" s="49">
        <v>930273</v>
      </c>
      <c r="K16" s="49">
        <v>100000</v>
      </c>
      <c r="L16" s="62" t="s">
        <v>59</v>
      </c>
      <c r="M16" s="21"/>
      <c r="N16" s="21"/>
      <c r="O16" s="21"/>
      <c r="P16" s="21"/>
      <c r="Q16" s="21"/>
      <c r="R16" s="21"/>
    </row>
    <row r="17" spans="1:18" s="22" customFormat="1" x14ac:dyDescent="0.2">
      <c r="A17" s="54"/>
      <c r="B17" s="55" t="s">
        <v>27</v>
      </c>
      <c r="C17" s="25"/>
      <c r="D17" s="25"/>
      <c r="E17" s="36"/>
      <c r="F17" s="36"/>
      <c r="G17" s="65">
        <f>SUM(G15:G16)</f>
        <v>1430721</v>
      </c>
      <c r="H17" s="65">
        <f>SUM(H15:H16)</f>
        <v>0</v>
      </c>
      <c r="I17" s="65">
        <f>SUM(I15:I16)</f>
        <v>400448</v>
      </c>
      <c r="J17" s="65">
        <f>SUM(J15:J16)</f>
        <v>930273</v>
      </c>
      <c r="K17" s="65">
        <f>SUM(K15:K16)</f>
        <v>100000</v>
      </c>
      <c r="L17" s="20"/>
      <c r="M17" s="108"/>
      <c r="N17" s="21"/>
      <c r="O17" s="21"/>
      <c r="P17" s="21"/>
      <c r="Q17" s="21"/>
      <c r="R17" s="21"/>
    </row>
    <row r="18" spans="1:18" s="58" customFormat="1" x14ac:dyDescent="0.2">
      <c r="A18" s="28"/>
      <c r="B18" s="19" t="s">
        <v>24</v>
      </c>
      <c r="C18" s="2"/>
      <c r="D18" s="2"/>
      <c r="E18" s="38"/>
      <c r="F18" s="38"/>
      <c r="G18" s="56">
        <v>0</v>
      </c>
      <c r="H18" s="56"/>
      <c r="I18" s="56"/>
      <c r="J18" s="56"/>
      <c r="K18" s="56"/>
      <c r="L18" s="16"/>
      <c r="M18" s="109"/>
      <c r="N18" s="57"/>
      <c r="O18" s="57"/>
      <c r="P18" s="57"/>
      <c r="Q18" s="57"/>
      <c r="R18" s="57"/>
    </row>
    <row r="19" spans="1:18" s="22" customFormat="1" ht="21.75" customHeight="1" x14ac:dyDescent="0.2">
      <c r="A19" s="241" t="s">
        <v>6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3"/>
      <c r="M19" s="21"/>
      <c r="N19" s="21"/>
      <c r="O19" s="21"/>
      <c r="P19" s="21"/>
      <c r="Q19" s="21"/>
      <c r="R19" s="21"/>
    </row>
    <row r="20" spans="1:18" s="22" customFormat="1" ht="75" x14ac:dyDescent="0.2">
      <c r="A20" s="2">
        <v>1</v>
      </c>
      <c r="B20" s="231" t="s">
        <v>76</v>
      </c>
      <c r="C20" s="51" t="s">
        <v>62</v>
      </c>
      <c r="D20" s="43">
        <v>3132</v>
      </c>
      <c r="E20" s="107">
        <v>36853084</v>
      </c>
      <c r="F20" s="116"/>
      <c r="G20" s="29">
        <f>H20+I20+J20+K20</f>
        <v>2493318</v>
      </c>
      <c r="H20" s="117">
        <v>0</v>
      </c>
      <c r="I20" s="29">
        <v>647995</v>
      </c>
      <c r="J20" s="117">
        <v>1500000</v>
      </c>
      <c r="K20" s="29">
        <v>345323</v>
      </c>
      <c r="L20" s="62" t="s">
        <v>59</v>
      </c>
      <c r="M20" s="21"/>
      <c r="N20" s="21"/>
      <c r="O20" s="21"/>
      <c r="P20" s="21"/>
      <c r="Q20" s="21"/>
      <c r="R20" s="21"/>
    </row>
    <row r="21" spans="1:18" s="31" customFormat="1" ht="21.95" customHeight="1" x14ac:dyDescent="0.2">
      <c r="A21" s="25"/>
      <c r="B21" s="1" t="s">
        <v>27</v>
      </c>
      <c r="C21" s="35"/>
      <c r="D21" s="25"/>
      <c r="E21" s="36"/>
      <c r="F21" s="36"/>
      <c r="G21" s="27">
        <f>SUM(G20)</f>
        <v>2493318</v>
      </c>
      <c r="H21" s="27">
        <f>SUM(H20)</f>
        <v>0</v>
      </c>
      <c r="I21" s="27">
        <f>SUM(I20)</f>
        <v>647995</v>
      </c>
      <c r="J21" s="27">
        <f>SUM(J20)</f>
        <v>1500000</v>
      </c>
      <c r="K21" s="27">
        <f>SUM(K20)</f>
        <v>345323</v>
      </c>
      <c r="L21" s="25"/>
      <c r="M21" s="113">
        <v>5600000</v>
      </c>
      <c r="N21" s="113">
        <v>8701432</v>
      </c>
      <c r="O21" s="113">
        <v>10920000</v>
      </c>
      <c r="P21" s="113">
        <v>2540000</v>
      </c>
      <c r="Q21" s="50"/>
      <c r="R21" s="30"/>
    </row>
    <row r="22" spans="1:18" s="64" customFormat="1" ht="10.5" customHeight="1" x14ac:dyDescent="0.2">
      <c r="A22" s="48"/>
      <c r="B22" s="33" t="s">
        <v>24</v>
      </c>
      <c r="C22" s="47"/>
      <c r="D22" s="59"/>
      <c r="E22" s="34"/>
      <c r="F22" s="60"/>
      <c r="G22" s="61">
        <v>0</v>
      </c>
      <c r="H22" s="61"/>
      <c r="I22" s="61"/>
      <c r="J22" s="61"/>
      <c r="K22" s="61"/>
      <c r="L22" s="97"/>
      <c r="M22" s="63"/>
      <c r="N22" s="63"/>
      <c r="O22" s="63"/>
      <c r="P22" s="63"/>
      <c r="Q22" s="63"/>
      <c r="R22" s="63"/>
    </row>
    <row r="23" spans="1:18" ht="24.75" customHeight="1" x14ac:dyDescent="0.3">
      <c r="A23" s="238" t="s">
        <v>75</v>
      </c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40"/>
    </row>
    <row r="24" spans="1:18" ht="27" customHeight="1" x14ac:dyDescent="0.3">
      <c r="A24" s="39">
        <v>1</v>
      </c>
      <c r="B24" s="234" t="s">
        <v>66</v>
      </c>
      <c r="C24" s="51" t="s">
        <v>63</v>
      </c>
      <c r="D24" s="2">
        <v>3132</v>
      </c>
      <c r="E24" s="4"/>
      <c r="F24" s="67"/>
      <c r="G24" s="207">
        <v>238560</v>
      </c>
      <c r="H24" s="68">
        <v>0</v>
      </c>
      <c r="I24" s="102">
        <v>238560</v>
      </c>
      <c r="J24" s="68">
        <v>0</v>
      </c>
      <c r="K24" s="68">
        <v>0</v>
      </c>
      <c r="L24" s="16" t="s">
        <v>23</v>
      </c>
    </row>
    <row r="25" spans="1:18" ht="24" customHeight="1" x14ac:dyDescent="0.3">
      <c r="A25" s="39">
        <v>2</v>
      </c>
      <c r="B25" s="234" t="s">
        <v>77</v>
      </c>
      <c r="C25" s="51" t="s">
        <v>63</v>
      </c>
      <c r="D25" s="2">
        <v>3132</v>
      </c>
      <c r="E25" s="4"/>
      <c r="F25" s="67"/>
      <c r="G25" s="207">
        <v>299250</v>
      </c>
      <c r="H25" s="68">
        <v>0</v>
      </c>
      <c r="I25" s="102">
        <v>299250</v>
      </c>
      <c r="J25" s="68">
        <v>0</v>
      </c>
      <c r="K25" s="68">
        <v>0</v>
      </c>
      <c r="L25" s="16" t="s">
        <v>23</v>
      </c>
    </row>
    <row r="26" spans="1:18" ht="35.25" customHeight="1" x14ac:dyDescent="0.3">
      <c r="A26" s="45">
        <v>3</v>
      </c>
      <c r="B26" s="234" t="s">
        <v>37</v>
      </c>
      <c r="C26" s="51" t="s">
        <v>63</v>
      </c>
      <c r="D26" s="2">
        <v>3132</v>
      </c>
      <c r="E26" s="4"/>
      <c r="F26" s="37"/>
      <c r="G26" s="207">
        <v>55938</v>
      </c>
      <c r="H26" s="4">
        <v>0</v>
      </c>
      <c r="I26" s="3">
        <v>55938</v>
      </c>
      <c r="J26" s="4">
        <v>0</v>
      </c>
      <c r="K26" s="4">
        <v>0</v>
      </c>
      <c r="L26" s="16" t="s">
        <v>0</v>
      </c>
    </row>
    <row r="27" spans="1:18" ht="15" customHeight="1" x14ac:dyDescent="0.3">
      <c r="A27" s="39">
        <v>4</v>
      </c>
      <c r="B27" s="234" t="s">
        <v>38</v>
      </c>
      <c r="C27" s="51" t="s">
        <v>63</v>
      </c>
      <c r="D27" s="2">
        <v>3132</v>
      </c>
      <c r="E27" s="4"/>
      <c r="F27" s="67"/>
      <c r="G27" s="207">
        <v>975724</v>
      </c>
      <c r="H27" s="68">
        <v>0</v>
      </c>
      <c r="I27" s="102">
        <v>106252</v>
      </c>
      <c r="J27" s="102">
        <v>869472</v>
      </c>
      <c r="K27" s="68">
        <v>0</v>
      </c>
      <c r="L27" s="16" t="s">
        <v>23</v>
      </c>
    </row>
    <row r="28" spans="1:18" ht="16.5" customHeight="1" x14ac:dyDescent="0.3">
      <c r="A28" s="69"/>
      <c r="B28" s="1" t="s">
        <v>39</v>
      </c>
      <c r="C28" s="26"/>
      <c r="D28" s="26"/>
      <c r="E28" s="70" t="s">
        <v>50</v>
      </c>
      <c r="F28" s="70"/>
      <c r="G28" s="27">
        <f>SUM(G24:G27)</f>
        <v>1569472</v>
      </c>
      <c r="H28" s="36">
        <f>SUM(H24:H27)</f>
        <v>0</v>
      </c>
      <c r="I28" s="27">
        <f>SUM(I24:I27)</f>
        <v>700000</v>
      </c>
      <c r="J28" s="27">
        <f>SUM(J24:J27)</f>
        <v>869472</v>
      </c>
      <c r="K28" s="36">
        <f>SUM(K24:K27)</f>
        <v>0</v>
      </c>
      <c r="L28" s="71"/>
    </row>
    <row r="29" spans="1:18" ht="30.75" x14ac:dyDescent="0.3">
      <c r="A29" s="210">
        <v>1</v>
      </c>
      <c r="B29" s="235" t="s">
        <v>74</v>
      </c>
      <c r="C29" s="2">
        <v>4016310</v>
      </c>
      <c r="D29" s="2">
        <v>3132</v>
      </c>
      <c r="E29" s="208"/>
      <c r="F29" s="208"/>
      <c r="G29" s="166">
        <f>H29+I29+J29+K29</f>
        <v>16315701</v>
      </c>
      <c r="H29" s="166">
        <v>1580543</v>
      </c>
      <c r="I29" s="166">
        <v>7100000</v>
      </c>
      <c r="J29" s="166">
        <v>6435158</v>
      </c>
      <c r="K29" s="166">
        <v>1200000</v>
      </c>
      <c r="L29" s="209"/>
    </row>
    <row r="30" spans="1:18" ht="20.25" customHeight="1" x14ac:dyDescent="0.3">
      <c r="A30" s="72"/>
      <c r="B30" s="73" t="s">
        <v>1</v>
      </c>
      <c r="C30" s="73"/>
      <c r="D30" s="73"/>
      <c r="E30" s="74"/>
      <c r="F30" s="74"/>
      <c r="G30" s="75">
        <f>G17+G21+G28+G29</f>
        <v>21809212</v>
      </c>
      <c r="H30" s="75">
        <f>H17+H21+H28+H29</f>
        <v>1580543</v>
      </c>
      <c r="I30" s="75">
        <f>I17+I21+I28+I29</f>
        <v>8848443</v>
      </c>
      <c r="J30" s="75">
        <f>J17+J21+J28+J29</f>
        <v>9734903</v>
      </c>
      <c r="K30" s="75">
        <f>K17+K21+K28+K29</f>
        <v>1645323</v>
      </c>
      <c r="L30" s="76"/>
    </row>
    <row r="31" spans="1:18" ht="15.75" customHeight="1" x14ac:dyDescent="0.3">
      <c r="A31" s="77"/>
      <c r="B31" s="230" t="s">
        <v>24</v>
      </c>
      <c r="C31" s="79"/>
      <c r="D31" s="80"/>
      <c r="E31" s="81"/>
      <c r="F31" s="80"/>
      <c r="G31" s="82">
        <v>0</v>
      </c>
      <c r="H31" s="82"/>
      <c r="I31" s="82"/>
      <c r="J31" s="82"/>
      <c r="K31" s="82"/>
      <c r="L31" s="83"/>
    </row>
    <row r="32" spans="1:18" ht="21" customHeight="1" x14ac:dyDescent="0.3">
      <c r="A32" s="84"/>
      <c r="E32" s="85"/>
      <c r="H32" s="86"/>
    </row>
    <row r="33" spans="1:18" ht="24" customHeight="1" x14ac:dyDescent="0.35">
      <c r="A33" s="247"/>
      <c r="B33" s="247"/>
      <c r="C33" s="247"/>
      <c r="D33" s="247"/>
      <c r="E33" s="247"/>
      <c r="F33" s="247"/>
      <c r="G33" s="247"/>
      <c r="H33" s="247"/>
      <c r="I33" s="87"/>
      <c r="J33" s="87"/>
      <c r="K33" s="87"/>
      <c r="L33" s="88"/>
    </row>
    <row r="34" spans="1:18" ht="26.25" customHeight="1" x14ac:dyDescent="0.35">
      <c r="A34" s="237" t="s">
        <v>57</v>
      </c>
      <c r="B34" s="237"/>
      <c r="C34" s="237"/>
      <c r="D34" s="237"/>
      <c r="E34" s="237"/>
      <c r="F34" s="237"/>
      <c r="G34" s="237"/>
      <c r="H34" s="237"/>
      <c r="I34" s="89" t="s">
        <v>2</v>
      </c>
      <c r="J34" s="89"/>
      <c r="K34" s="237" t="s">
        <v>60</v>
      </c>
      <c r="L34" s="237"/>
      <c r="M34" s="237"/>
      <c r="N34" s="237"/>
    </row>
    <row r="35" spans="1:18" s="7" customFormat="1" ht="18.600000000000001" customHeight="1" x14ac:dyDescent="0.3">
      <c r="A35" s="40"/>
      <c r="B35" s="91"/>
      <c r="C35" s="118"/>
      <c r="D35" s="118" t="s">
        <v>25</v>
      </c>
      <c r="E35" s="119"/>
      <c r="F35" s="120"/>
      <c r="G35" s="121">
        <v>69000000</v>
      </c>
      <c r="H35" s="121">
        <v>11198800</v>
      </c>
      <c r="I35" s="121">
        <v>21215254</v>
      </c>
      <c r="J35" s="121">
        <v>29908100</v>
      </c>
      <c r="K35" s="121">
        <v>6677846</v>
      </c>
      <c r="L35" s="122"/>
      <c r="M35" s="90"/>
      <c r="N35" s="90"/>
      <c r="O35" s="90"/>
      <c r="P35" s="90"/>
      <c r="Q35" s="90"/>
      <c r="R35" s="90"/>
    </row>
    <row r="36" spans="1:18" s="7" customFormat="1" ht="18.600000000000001" customHeight="1" x14ac:dyDescent="0.3">
      <c r="A36" s="40"/>
      <c r="B36" s="91"/>
      <c r="C36" s="118"/>
      <c r="D36" s="118"/>
      <c r="E36" s="119"/>
      <c r="F36" s="120"/>
      <c r="G36" s="93"/>
      <c r="H36" s="93"/>
      <c r="I36" s="93"/>
      <c r="J36" s="93"/>
      <c r="K36" s="93"/>
      <c r="L36" s="122"/>
      <c r="M36" s="90"/>
      <c r="N36" s="90"/>
      <c r="O36" s="90"/>
      <c r="P36" s="90"/>
      <c r="Q36" s="90"/>
      <c r="R36" s="90"/>
    </row>
    <row r="37" spans="1:18" s="7" customFormat="1" ht="18.600000000000001" customHeight="1" x14ac:dyDescent="0.3">
      <c r="A37" s="40"/>
      <c r="B37" s="91"/>
      <c r="C37" s="118"/>
      <c r="D37" s="93"/>
      <c r="E37" s="119"/>
      <c r="F37" s="120"/>
      <c r="G37" s="121">
        <f>G35-G30</f>
        <v>47190788</v>
      </c>
      <c r="H37" s="121">
        <f>H35-H30</f>
        <v>9618257</v>
      </c>
      <c r="I37" s="121">
        <f>I35-I30</f>
        <v>12366811</v>
      </c>
      <c r="J37" s="121">
        <f>J35-J30</f>
        <v>20173197</v>
      </c>
      <c r="K37" s="121">
        <f>K35-K30</f>
        <v>5032523</v>
      </c>
      <c r="L37" s="122"/>
      <c r="M37" s="90"/>
      <c r="N37" s="90"/>
    </row>
    <row r="38" spans="1:18" s="7" customFormat="1" ht="18.600000000000001" customHeight="1" x14ac:dyDescent="0.3">
      <c r="A38" s="40"/>
      <c r="B38" s="91"/>
      <c r="C38" s="118"/>
      <c r="D38" s="90"/>
      <c r="E38" s="119"/>
      <c r="F38" s="120"/>
      <c r="G38" s="123"/>
      <c r="H38" s="236" t="s">
        <v>18</v>
      </c>
      <c r="I38" s="236" t="s">
        <v>3</v>
      </c>
      <c r="J38" s="236" t="s">
        <v>20</v>
      </c>
      <c r="K38" s="236" t="s">
        <v>21</v>
      </c>
      <c r="L38" s="122"/>
      <c r="M38" s="90"/>
      <c r="N38" s="90"/>
    </row>
    <row r="39" spans="1:18" s="7" customFormat="1" ht="18.600000000000001" customHeight="1" x14ac:dyDescent="0.3">
      <c r="A39" s="40"/>
      <c r="B39" s="91"/>
      <c r="C39" s="118"/>
      <c r="D39" s="93"/>
      <c r="E39" s="119"/>
      <c r="F39" s="120"/>
      <c r="G39" s="93"/>
      <c r="H39" s="236"/>
      <c r="I39" s="236"/>
      <c r="J39" s="236"/>
      <c r="K39" s="236"/>
      <c r="L39" s="122"/>
      <c r="M39" s="90"/>
      <c r="N39" s="90"/>
    </row>
    <row r="40" spans="1:18" x14ac:dyDescent="0.3">
      <c r="B40" s="90"/>
      <c r="C40" s="110"/>
      <c r="D40" s="124">
        <v>10116</v>
      </c>
      <c r="E40" s="95"/>
      <c r="F40" s="93"/>
      <c r="G40" s="125"/>
      <c r="H40" s="125"/>
      <c r="I40" s="125"/>
      <c r="J40" s="125"/>
      <c r="K40" s="125"/>
      <c r="L40" s="126">
        <f t="shared" ref="L40:L79" si="0">SUM(H40:K40)</f>
        <v>0</v>
      </c>
      <c r="O40" s="5"/>
      <c r="P40" s="5"/>
      <c r="Q40" s="5"/>
      <c r="R40" s="5"/>
    </row>
    <row r="41" spans="1:18" x14ac:dyDescent="0.3">
      <c r="B41" s="90"/>
      <c r="C41" s="110"/>
      <c r="D41" s="124">
        <v>3132</v>
      </c>
      <c r="E41" s="95"/>
      <c r="F41" s="93"/>
      <c r="G41" s="127">
        <v>0</v>
      </c>
      <c r="H41" s="127">
        <v>0</v>
      </c>
      <c r="I41" s="127">
        <v>0</v>
      </c>
      <c r="J41" s="127">
        <v>0</v>
      </c>
      <c r="K41" s="127">
        <v>0</v>
      </c>
      <c r="L41" s="126">
        <f t="shared" si="0"/>
        <v>0</v>
      </c>
      <c r="O41" s="5"/>
      <c r="P41" s="5"/>
      <c r="Q41" s="5"/>
      <c r="R41" s="5"/>
    </row>
    <row r="42" spans="1:18" x14ac:dyDescent="0.3">
      <c r="B42" s="90"/>
      <c r="C42" s="110"/>
      <c r="D42" s="124">
        <v>100102</v>
      </c>
      <c r="E42" s="95"/>
      <c r="F42" s="93"/>
      <c r="G42" s="128"/>
      <c r="H42" s="128"/>
      <c r="I42" s="128"/>
      <c r="J42" s="128"/>
      <c r="K42" s="128"/>
      <c r="L42" s="126">
        <f t="shared" si="0"/>
        <v>0</v>
      </c>
      <c r="O42" s="5"/>
      <c r="P42" s="5"/>
      <c r="Q42" s="5"/>
      <c r="R42" s="5"/>
    </row>
    <row r="43" spans="1:18" x14ac:dyDescent="0.3">
      <c r="B43" s="90"/>
      <c r="C43" s="110"/>
      <c r="D43" s="124">
        <v>3131</v>
      </c>
      <c r="E43" s="95"/>
      <c r="F43" s="93"/>
      <c r="G43" s="127"/>
      <c r="H43" s="127"/>
      <c r="I43" s="127"/>
      <c r="J43" s="127"/>
      <c r="K43" s="127"/>
      <c r="L43" s="126">
        <f t="shared" si="0"/>
        <v>0</v>
      </c>
      <c r="O43" s="5"/>
      <c r="P43" s="5"/>
      <c r="Q43" s="5"/>
      <c r="R43" s="5"/>
    </row>
    <row r="44" spans="1:18" hidden="1" x14ac:dyDescent="0.3">
      <c r="B44" s="90"/>
      <c r="C44" s="110"/>
      <c r="D44" s="124">
        <v>100201</v>
      </c>
      <c r="E44" s="95"/>
      <c r="F44" s="93"/>
      <c r="G44" s="128"/>
      <c r="H44" s="128"/>
      <c r="I44" s="128"/>
      <c r="J44" s="128"/>
      <c r="K44" s="128"/>
      <c r="L44" s="126">
        <f t="shared" si="0"/>
        <v>0</v>
      </c>
      <c r="O44" s="5"/>
      <c r="P44" s="5"/>
      <c r="Q44" s="5"/>
      <c r="R44" s="5"/>
    </row>
    <row r="45" spans="1:18" hidden="1" x14ac:dyDescent="0.3">
      <c r="B45" s="90"/>
      <c r="C45" s="110"/>
      <c r="D45" s="124">
        <v>3132</v>
      </c>
      <c r="E45" s="95" t="s">
        <v>4</v>
      </c>
      <c r="F45" s="93"/>
      <c r="G45" s="128"/>
      <c r="H45" s="128"/>
      <c r="I45" s="128"/>
      <c r="J45" s="128"/>
      <c r="K45" s="128"/>
      <c r="L45" s="126">
        <f t="shared" si="0"/>
        <v>0</v>
      </c>
      <c r="O45" s="5"/>
      <c r="P45" s="5"/>
      <c r="Q45" s="5"/>
      <c r="R45" s="5"/>
    </row>
    <row r="46" spans="1:18" x14ac:dyDescent="0.3">
      <c r="B46" s="90"/>
      <c r="C46" s="110"/>
      <c r="D46" s="124">
        <v>100201</v>
      </c>
      <c r="E46" s="95"/>
      <c r="F46" s="93"/>
      <c r="G46" s="128"/>
      <c r="H46" s="128"/>
      <c r="I46" s="128"/>
      <c r="J46" s="128"/>
      <c r="K46" s="128"/>
      <c r="L46" s="126">
        <f t="shared" si="0"/>
        <v>0</v>
      </c>
      <c r="O46" s="5"/>
      <c r="P46" s="5"/>
      <c r="Q46" s="5"/>
      <c r="R46" s="5"/>
    </row>
    <row r="47" spans="1:18" x14ac:dyDescent="0.3">
      <c r="B47" s="90"/>
      <c r="C47" s="110"/>
      <c r="D47" s="124">
        <v>3210</v>
      </c>
      <c r="E47" s="95"/>
      <c r="F47" s="93"/>
      <c r="G47" s="129" t="e">
        <f>#REF!</f>
        <v>#REF!</v>
      </c>
      <c r="H47" s="129" t="e">
        <f>#REF!</f>
        <v>#REF!</v>
      </c>
      <c r="I47" s="129" t="e">
        <f>#REF!</f>
        <v>#REF!</v>
      </c>
      <c r="J47" s="129" t="e">
        <f>#REF!</f>
        <v>#REF!</v>
      </c>
      <c r="K47" s="129" t="e">
        <f>#REF!</f>
        <v>#REF!</v>
      </c>
      <c r="L47" s="126" t="e">
        <f t="shared" si="0"/>
        <v>#REF!</v>
      </c>
      <c r="O47" s="5"/>
      <c r="P47" s="5"/>
      <c r="Q47" s="5"/>
      <c r="R47" s="5"/>
    </row>
    <row r="48" spans="1:18" x14ac:dyDescent="0.3">
      <c r="B48" s="90"/>
      <c r="C48" s="110"/>
      <c r="D48" s="124">
        <v>100202</v>
      </c>
      <c r="E48" s="95"/>
      <c r="F48" s="93"/>
      <c r="G48" s="130"/>
      <c r="H48" s="130"/>
      <c r="I48" s="130"/>
      <c r="J48" s="130"/>
      <c r="K48" s="130"/>
      <c r="L48" s="126">
        <f t="shared" si="0"/>
        <v>0</v>
      </c>
      <c r="O48" s="5"/>
      <c r="P48" s="5"/>
      <c r="Q48" s="5"/>
      <c r="R48" s="5"/>
    </row>
    <row r="49" spans="1:18" x14ac:dyDescent="0.3">
      <c r="B49" s="90"/>
      <c r="C49" s="110"/>
      <c r="D49" s="124">
        <v>3132</v>
      </c>
      <c r="E49" s="95"/>
      <c r="F49" s="93"/>
      <c r="G49" s="131" t="e">
        <f>#REF!+#REF!</f>
        <v>#REF!</v>
      </c>
      <c r="H49" s="131" t="e">
        <f>#REF!+#REF!</f>
        <v>#REF!</v>
      </c>
      <c r="I49" s="131" t="e">
        <f>#REF!+#REF!</f>
        <v>#REF!</v>
      </c>
      <c r="J49" s="131" t="e">
        <f>#REF!+#REF!</f>
        <v>#REF!</v>
      </c>
      <c r="K49" s="131" t="e">
        <f>#REF!+#REF!</f>
        <v>#REF!</v>
      </c>
      <c r="L49" s="126" t="e">
        <f t="shared" si="0"/>
        <v>#REF!</v>
      </c>
      <c r="O49" s="5"/>
      <c r="P49" s="5"/>
      <c r="Q49" s="5"/>
      <c r="R49" s="5"/>
    </row>
    <row r="50" spans="1:18" x14ac:dyDescent="0.3">
      <c r="B50" s="90"/>
      <c r="C50" s="110"/>
      <c r="D50" s="124">
        <v>100202</v>
      </c>
      <c r="E50" s="95"/>
      <c r="F50" s="93"/>
      <c r="G50" s="128"/>
      <c r="H50" s="128"/>
      <c r="I50" s="128"/>
      <c r="J50" s="128"/>
      <c r="K50" s="128"/>
      <c r="L50" s="126">
        <f t="shared" si="0"/>
        <v>0</v>
      </c>
      <c r="O50" s="5"/>
      <c r="P50" s="5"/>
      <c r="Q50" s="5"/>
      <c r="R50" s="5"/>
    </row>
    <row r="51" spans="1:18" x14ac:dyDescent="0.3">
      <c r="B51" s="90"/>
      <c r="C51" s="110"/>
      <c r="D51" s="124">
        <v>3210</v>
      </c>
      <c r="E51" s="95"/>
      <c r="F51" s="93"/>
      <c r="G51" s="132" t="e">
        <f>#REF!+#REF!</f>
        <v>#REF!</v>
      </c>
      <c r="H51" s="132" t="e">
        <f>#REF!+#REF!</f>
        <v>#REF!</v>
      </c>
      <c r="I51" s="132" t="e">
        <f>#REF!+#REF!</f>
        <v>#REF!</v>
      </c>
      <c r="J51" s="132" t="e">
        <f>#REF!+#REF!</f>
        <v>#REF!</v>
      </c>
      <c r="K51" s="132" t="e">
        <f>#REF!+#REF!</f>
        <v>#REF!</v>
      </c>
      <c r="L51" s="126" t="e">
        <f t="shared" si="0"/>
        <v>#REF!</v>
      </c>
      <c r="O51" s="5"/>
      <c r="P51" s="5"/>
      <c r="Q51" s="5"/>
      <c r="R51" s="5"/>
    </row>
    <row r="52" spans="1:18" x14ac:dyDescent="0.3">
      <c r="B52" s="90"/>
      <c r="C52" s="110"/>
      <c r="D52" s="124">
        <v>100203</v>
      </c>
      <c r="E52" s="95"/>
      <c r="F52" s="93"/>
      <c r="G52" s="128"/>
      <c r="H52" s="128"/>
      <c r="I52" s="128"/>
      <c r="J52" s="128"/>
      <c r="K52" s="128"/>
      <c r="L52" s="126">
        <f t="shared" si="0"/>
        <v>0</v>
      </c>
      <c r="O52" s="5"/>
      <c r="P52" s="5"/>
      <c r="Q52" s="5"/>
      <c r="R52" s="5"/>
    </row>
    <row r="53" spans="1:18" x14ac:dyDescent="0.3">
      <c r="B53" s="90"/>
      <c r="C53" s="110"/>
      <c r="D53" s="124">
        <v>3132</v>
      </c>
      <c r="E53" s="95"/>
      <c r="F53" s="93"/>
      <c r="G53" s="127" t="e">
        <f>#REF!+#REF!+#REF!+#REF!+#REF!+#REF!+#REF!+#REF!</f>
        <v>#REF!</v>
      </c>
      <c r="H53" s="127" t="e">
        <f>#REF!+#REF!+#REF!+#REF!+#REF!+#REF!+#REF!+#REF!</f>
        <v>#REF!</v>
      </c>
      <c r="I53" s="127" t="e">
        <f>#REF!+#REF!+#REF!+#REF!+#REF!+#REF!+#REF!+#REF!</f>
        <v>#REF!</v>
      </c>
      <c r="J53" s="127" t="e">
        <f>#REF!+#REF!+#REF!+#REF!+#REF!+#REF!+#REF!+#REF!</f>
        <v>#REF!</v>
      </c>
      <c r="K53" s="127" t="e">
        <f>#REF!+#REF!+#REF!+#REF!+#REF!+#REF!+#REF!+#REF!</f>
        <v>#REF!</v>
      </c>
      <c r="L53" s="126" t="e">
        <f t="shared" si="0"/>
        <v>#REF!</v>
      </c>
      <c r="O53" s="5"/>
      <c r="P53" s="5"/>
      <c r="Q53" s="5"/>
      <c r="R53" s="5"/>
    </row>
    <row r="54" spans="1:18" x14ac:dyDescent="0.3">
      <c r="B54" s="90"/>
      <c r="C54" s="110"/>
      <c r="D54" s="124">
        <v>100203</v>
      </c>
      <c r="E54" s="95"/>
      <c r="F54" s="93"/>
      <c r="G54" s="128"/>
      <c r="H54" s="128"/>
      <c r="I54" s="128"/>
      <c r="J54" s="128"/>
      <c r="K54" s="128"/>
      <c r="L54" s="126">
        <f t="shared" si="0"/>
        <v>0</v>
      </c>
      <c r="O54" s="5"/>
      <c r="P54" s="5"/>
      <c r="Q54" s="5"/>
      <c r="R54" s="5"/>
    </row>
    <row r="55" spans="1:18" x14ac:dyDescent="0.3">
      <c r="B55" s="90"/>
      <c r="C55" s="110"/>
      <c r="D55" s="124">
        <v>3210</v>
      </c>
      <c r="E55" s="95"/>
      <c r="F55" s="93"/>
      <c r="G55" s="133" t="e">
        <f>#REF!</f>
        <v>#REF!</v>
      </c>
      <c r="H55" s="133" t="e">
        <f>#REF!</f>
        <v>#REF!</v>
      </c>
      <c r="I55" s="133" t="e">
        <f>#REF!</f>
        <v>#REF!</v>
      </c>
      <c r="J55" s="133" t="e">
        <f>#REF!</f>
        <v>#REF!</v>
      </c>
      <c r="K55" s="133" t="e">
        <f>#REF!</f>
        <v>#REF!</v>
      </c>
      <c r="L55" s="126" t="e">
        <f t="shared" si="0"/>
        <v>#REF!</v>
      </c>
      <c r="O55" s="5"/>
      <c r="P55" s="5"/>
      <c r="Q55" s="5"/>
      <c r="R55" s="5"/>
    </row>
    <row r="56" spans="1:18" x14ac:dyDescent="0.3">
      <c r="B56" s="90"/>
      <c r="C56" s="110"/>
      <c r="D56" s="124">
        <v>100302</v>
      </c>
      <c r="E56" s="95"/>
      <c r="F56" s="93"/>
      <c r="G56" s="128"/>
      <c r="H56" s="128"/>
      <c r="I56" s="128"/>
      <c r="J56" s="128"/>
      <c r="K56" s="128"/>
      <c r="L56" s="126">
        <f t="shared" si="0"/>
        <v>0</v>
      </c>
      <c r="O56" s="5"/>
      <c r="P56" s="5"/>
      <c r="Q56" s="5"/>
      <c r="R56" s="5"/>
    </row>
    <row r="57" spans="1:18" x14ac:dyDescent="0.3">
      <c r="B57" s="90"/>
      <c r="C57" s="110"/>
      <c r="D57" s="124">
        <v>3132</v>
      </c>
      <c r="E57" s="95"/>
      <c r="F57" s="93"/>
      <c r="G57" s="127" t="e">
        <f>#REF!+#REF!</f>
        <v>#REF!</v>
      </c>
      <c r="H57" s="127" t="e">
        <f>#REF!+#REF!</f>
        <v>#REF!</v>
      </c>
      <c r="I57" s="127" t="e">
        <f>#REF!+#REF!</f>
        <v>#REF!</v>
      </c>
      <c r="J57" s="127" t="e">
        <f>#REF!+#REF!</f>
        <v>#REF!</v>
      </c>
      <c r="K57" s="127" t="e">
        <f>#REF!+#REF!</f>
        <v>#REF!</v>
      </c>
      <c r="L57" s="126" t="e">
        <f t="shared" si="0"/>
        <v>#REF!</v>
      </c>
      <c r="O57" s="5"/>
      <c r="P57" s="5"/>
      <c r="Q57" s="5"/>
      <c r="R57" s="5"/>
    </row>
    <row r="58" spans="1:18" hidden="1" x14ac:dyDescent="0.3">
      <c r="B58" s="90"/>
      <c r="C58" s="110"/>
      <c r="D58" s="124">
        <v>100302</v>
      </c>
      <c r="E58" s="95"/>
      <c r="F58" s="93"/>
      <c r="G58" s="128"/>
      <c r="H58" s="128"/>
      <c r="I58" s="128"/>
      <c r="J58" s="128"/>
      <c r="K58" s="128"/>
      <c r="L58" s="126">
        <f t="shared" si="0"/>
        <v>0</v>
      </c>
      <c r="O58" s="5"/>
      <c r="P58" s="5"/>
      <c r="Q58" s="5"/>
      <c r="R58" s="5"/>
    </row>
    <row r="59" spans="1:18" hidden="1" x14ac:dyDescent="0.3">
      <c r="B59" s="90"/>
      <c r="C59" s="110"/>
      <c r="D59" s="124">
        <v>3210</v>
      </c>
      <c r="E59" s="95"/>
      <c r="F59" s="93"/>
      <c r="G59" s="128"/>
      <c r="H59" s="128"/>
      <c r="I59" s="128"/>
      <c r="J59" s="128"/>
      <c r="K59" s="128"/>
      <c r="L59" s="126">
        <f t="shared" si="0"/>
        <v>0</v>
      </c>
      <c r="O59" s="5"/>
      <c r="P59" s="5"/>
      <c r="Q59" s="5"/>
      <c r="R59" s="5"/>
    </row>
    <row r="60" spans="1:18" hidden="1" x14ac:dyDescent="0.3">
      <c r="B60" s="90"/>
      <c r="C60" s="110"/>
      <c r="D60" s="124"/>
      <c r="E60" s="95"/>
      <c r="F60" s="93"/>
      <c r="G60" s="128"/>
      <c r="H60" s="128"/>
      <c r="I60" s="128"/>
      <c r="J60" s="128"/>
      <c r="K60" s="128"/>
      <c r="L60" s="126">
        <f t="shared" si="0"/>
        <v>0</v>
      </c>
      <c r="O60" s="5"/>
      <c r="P60" s="5"/>
      <c r="Q60" s="5"/>
      <c r="R60" s="5"/>
    </row>
    <row r="61" spans="1:18" x14ac:dyDescent="0.3">
      <c r="B61" s="90"/>
      <c r="C61" s="110"/>
      <c r="D61" s="124"/>
      <c r="E61" s="95"/>
      <c r="F61" s="93"/>
      <c r="G61" s="128"/>
      <c r="H61" s="128"/>
      <c r="I61" s="128"/>
      <c r="J61" s="128"/>
      <c r="K61" s="128"/>
      <c r="L61" s="126">
        <f t="shared" si="0"/>
        <v>0</v>
      </c>
      <c r="O61" s="5"/>
      <c r="P61" s="5"/>
      <c r="Q61" s="5"/>
      <c r="R61" s="5"/>
    </row>
    <row r="62" spans="1:18" s="6" customFormat="1" x14ac:dyDescent="0.3">
      <c r="A62" s="92"/>
      <c r="B62" s="134"/>
      <c r="C62" s="135"/>
      <c r="D62" s="136">
        <v>150101</v>
      </c>
      <c r="E62" s="137"/>
      <c r="F62" s="138"/>
      <c r="G62" s="125" t="e">
        <f>G64+G67+G68</f>
        <v>#REF!</v>
      </c>
      <c r="H62" s="125" t="e">
        <f>H64+H67+H68</f>
        <v>#REF!</v>
      </c>
      <c r="I62" s="125" t="e">
        <f>I64+I67+I68</f>
        <v>#REF!</v>
      </c>
      <c r="J62" s="125" t="e">
        <f>J64+J67+J68</f>
        <v>#REF!</v>
      </c>
      <c r="K62" s="125" t="e">
        <f>K64+K67+K68</f>
        <v>#REF!</v>
      </c>
      <c r="L62" s="126" t="e">
        <f t="shared" si="0"/>
        <v>#REF!</v>
      </c>
      <c r="M62" s="111"/>
      <c r="N62" s="111"/>
    </row>
    <row r="63" spans="1:18" x14ac:dyDescent="0.3">
      <c r="B63" s="90"/>
      <c r="C63" s="110"/>
      <c r="D63" s="139">
        <v>3110</v>
      </c>
      <c r="E63" s="95"/>
      <c r="F63" s="93"/>
      <c r="G63" s="127">
        <v>0</v>
      </c>
      <c r="H63" s="127" t="e">
        <f>#REF!</f>
        <v>#REF!</v>
      </c>
      <c r="I63" s="127" t="e">
        <f>#REF!</f>
        <v>#REF!</v>
      </c>
      <c r="J63" s="127" t="e">
        <f>#REF!</f>
        <v>#REF!</v>
      </c>
      <c r="K63" s="127" t="e">
        <f>#REF!</f>
        <v>#REF!</v>
      </c>
      <c r="L63" s="126" t="e">
        <f t="shared" si="0"/>
        <v>#REF!</v>
      </c>
      <c r="O63" s="5"/>
      <c r="P63" s="5"/>
      <c r="Q63" s="5"/>
      <c r="R63" s="5"/>
    </row>
    <row r="64" spans="1:18" x14ac:dyDescent="0.3">
      <c r="B64" s="90"/>
      <c r="C64" s="110"/>
      <c r="D64" s="139">
        <v>3122</v>
      </c>
      <c r="E64" s="95"/>
      <c r="F64" s="93"/>
      <c r="G64" s="127" t="e">
        <f>#REF!+#REF!+#REF!+#REF!+#REF!+#REF!+#REF!+#REF!+#REF!+#REF!+#REF!+#REF!</f>
        <v>#REF!</v>
      </c>
      <c r="H64" s="127" t="e">
        <f>#REF!+#REF!+#REF!+#REF!+#REF!+#REF!+#REF!+#REF!+#REF!+#REF!+#REF!+#REF!</f>
        <v>#REF!</v>
      </c>
      <c r="I64" s="127" t="e">
        <f>#REF!+#REF!+#REF!+#REF!+#REF!+#REF!+#REF!+#REF!+#REF!+#REF!+#REF!+#REF!</f>
        <v>#REF!</v>
      </c>
      <c r="J64" s="127" t="e">
        <f>#REF!+#REF!+#REF!+#REF!+#REF!+#REF!+#REF!+#REF!+#REF!+#REF!+#REF!+#REF!</f>
        <v>#REF!</v>
      </c>
      <c r="K64" s="127" t="e">
        <f>#REF!+#REF!+#REF!+#REF!+#REF!+#REF!+#REF!+#REF!+#REF!+#REF!+#REF!+#REF!</f>
        <v>#REF!</v>
      </c>
      <c r="L64" s="126" t="e">
        <f t="shared" si="0"/>
        <v>#REF!</v>
      </c>
      <c r="O64" s="5"/>
      <c r="P64" s="5"/>
      <c r="Q64" s="5"/>
      <c r="R64" s="5"/>
    </row>
    <row r="65" spans="1:18" x14ac:dyDescent="0.3">
      <c r="B65" s="90"/>
      <c r="C65" s="110"/>
      <c r="D65" s="139">
        <v>3132</v>
      </c>
      <c r="E65" s="95"/>
      <c r="F65" s="93"/>
      <c r="G65" s="127">
        <v>0</v>
      </c>
      <c r="H65" s="127" t="e">
        <f>#REF!</f>
        <v>#REF!</v>
      </c>
      <c r="I65" s="127" t="e">
        <f>#REF!</f>
        <v>#REF!</v>
      </c>
      <c r="J65" s="127" t="e">
        <f>#REF!</f>
        <v>#REF!</v>
      </c>
      <c r="K65" s="127" t="e">
        <f>#REF!</f>
        <v>#REF!</v>
      </c>
      <c r="L65" s="126" t="e">
        <f t="shared" si="0"/>
        <v>#REF!</v>
      </c>
      <c r="O65" s="5"/>
      <c r="P65" s="5"/>
      <c r="Q65" s="5"/>
      <c r="R65" s="5"/>
    </row>
    <row r="66" spans="1:18" x14ac:dyDescent="0.3">
      <c r="B66" s="90"/>
      <c r="C66" s="110"/>
      <c r="D66" s="139">
        <v>3141</v>
      </c>
      <c r="E66" s="95"/>
      <c r="F66" s="93"/>
      <c r="G66" s="127">
        <v>0</v>
      </c>
      <c r="H66" s="127" t="e">
        <f>#REF!</f>
        <v>#REF!</v>
      </c>
      <c r="I66" s="127" t="e">
        <f>#REF!</f>
        <v>#REF!</v>
      </c>
      <c r="J66" s="127" t="e">
        <f>#REF!</f>
        <v>#REF!</v>
      </c>
      <c r="K66" s="127" t="e">
        <f>#REF!</f>
        <v>#REF!</v>
      </c>
      <c r="L66" s="126" t="e">
        <f t="shared" si="0"/>
        <v>#REF!</v>
      </c>
      <c r="O66" s="5"/>
      <c r="P66" s="5"/>
      <c r="Q66" s="5"/>
      <c r="R66" s="5"/>
    </row>
    <row r="67" spans="1:18" x14ac:dyDescent="0.3">
      <c r="B67" s="90"/>
      <c r="C67" s="110"/>
      <c r="D67" s="139">
        <v>3142</v>
      </c>
      <c r="E67" s="95"/>
      <c r="F67" s="93"/>
      <c r="G67" s="127" t="e">
        <f>#REF!+#REF!+G15</f>
        <v>#REF!</v>
      </c>
      <c r="H67" s="127" t="e">
        <f>#REF!+#REF!+H15</f>
        <v>#REF!</v>
      </c>
      <c r="I67" s="127" t="e">
        <f>#REF!+#REF!+I15</f>
        <v>#REF!</v>
      </c>
      <c r="J67" s="127" t="e">
        <f>#REF!+#REF!+J15</f>
        <v>#REF!</v>
      </c>
      <c r="K67" s="127" t="e">
        <f>#REF!+#REF!+K15</f>
        <v>#REF!</v>
      </c>
      <c r="L67" s="126" t="e">
        <f t="shared" si="0"/>
        <v>#REF!</v>
      </c>
      <c r="O67" s="5"/>
      <c r="P67" s="5"/>
      <c r="Q67" s="5"/>
      <c r="R67" s="5"/>
    </row>
    <row r="68" spans="1:18" x14ac:dyDescent="0.3">
      <c r="B68" s="90"/>
      <c r="C68" s="110"/>
      <c r="D68" s="139">
        <v>3210</v>
      </c>
      <c r="E68" s="95"/>
      <c r="F68" s="93"/>
      <c r="G68" s="127" t="e">
        <f>#REF!+#REF!+#REF!+#REF!+#REF!+#REF!+#REF!+#REF!</f>
        <v>#REF!</v>
      </c>
      <c r="H68" s="127" t="e">
        <f>#REF!+#REF!+#REF!+#REF!+#REF!+#REF!+#REF!+#REF!</f>
        <v>#REF!</v>
      </c>
      <c r="I68" s="127" t="e">
        <f>#REF!+#REF!+#REF!+#REF!+#REF!+#REF!+#REF!+#REF!</f>
        <v>#REF!</v>
      </c>
      <c r="J68" s="127" t="e">
        <f>#REF!+#REF!+#REF!+#REF!+#REF!+#REF!+#REF!+#REF!</f>
        <v>#REF!</v>
      </c>
      <c r="K68" s="127" t="e">
        <f>#REF!+#REF!+#REF!+#REF!+#REF!+#REF!+#REF!+#REF!</f>
        <v>#REF!</v>
      </c>
      <c r="L68" s="126" t="e">
        <f t="shared" si="0"/>
        <v>#REF!</v>
      </c>
      <c r="O68" s="5"/>
      <c r="P68" s="5"/>
      <c r="Q68" s="5"/>
      <c r="R68" s="5"/>
    </row>
    <row r="69" spans="1:18" hidden="1" x14ac:dyDescent="0.3">
      <c r="B69" s="90"/>
      <c r="C69" s="110"/>
      <c r="D69" s="139"/>
      <c r="E69" s="95"/>
      <c r="F69" s="93"/>
      <c r="G69" s="128"/>
      <c r="H69" s="128"/>
      <c r="I69" s="128"/>
      <c r="J69" s="128"/>
      <c r="K69" s="128"/>
      <c r="L69" s="126">
        <f t="shared" si="0"/>
        <v>0</v>
      </c>
      <c r="O69" s="5"/>
      <c r="P69" s="5"/>
      <c r="Q69" s="5"/>
      <c r="R69" s="5"/>
    </row>
    <row r="70" spans="1:18" x14ac:dyDescent="0.3">
      <c r="B70" s="90"/>
      <c r="C70" s="110"/>
      <c r="D70" s="139">
        <v>170603</v>
      </c>
      <c r="E70" s="95"/>
      <c r="F70" s="93"/>
      <c r="G70" s="128"/>
      <c r="H70" s="128"/>
      <c r="I70" s="128"/>
      <c r="J70" s="128"/>
      <c r="K70" s="128"/>
      <c r="L70" s="126">
        <f t="shared" si="0"/>
        <v>0</v>
      </c>
      <c r="O70" s="5"/>
      <c r="P70" s="5"/>
      <c r="Q70" s="5"/>
      <c r="R70" s="5"/>
    </row>
    <row r="71" spans="1:18" x14ac:dyDescent="0.3">
      <c r="B71" s="90"/>
      <c r="C71" s="110"/>
      <c r="D71" s="139">
        <v>3132</v>
      </c>
      <c r="E71" s="95"/>
      <c r="F71" s="93"/>
      <c r="G71" s="128"/>
      <c r="H71" s="128"/>
      <c r="I71" s="128"/>
      <c r="J71" s="128"/>
      <c r="K71" s="128"/>
      <c r="L71" s="126">
        <f t="shared" si="0"/>
        <v>0</v>
      </c>
      <c r="O71" s="5"/>
      <c r="P71" s="5"/>
      <c r="Q71" s="5"/>
      <c r="R71" s="5"/>
    </row>
    <row r="72" spans="1:18" s="6" customFormat="1" x14ac:dyDescent="0.3">
      <c r="A72" s="92"/>
      <c r="B72" s="134"/>
      <c r="C72" s="135"/>
      <c r="D72" s="139">
        <v>170703</v>
      </c>
      <c r="E72" s="137"/>
      <c r="F72" s="138"/>
      <c r="G72" s="140" t="e">
        <f>SUM(G73:G75)</f>
        <v>#REF!</v>
      </c>
      <c r="H72" s="140" t="e">
        <f>SUM(H73:H75)</f>
        <v>#REF!</v>
      </c>
      <c r="I72" s="140" t="e">
        <f>SUM(I73:I75)</f>
        <v>#REF!</v>
      </c>
      <c r="J72" s="140" t="e">
        <f>SUM(J73:J75)</f>
        <v>#REF!</v>
      </c>
      <c r="K72" s="140" t="e">
        <f>SUM(K73:K75)</f>
        <v>#REF!</v>
      </c>
      <c r="L72" s="126" t="e">
        <f t="shared" si="0"/>
        <v>#REF!</v>
      </c>
      <c r="M72" s="111"/>
      <c r="N72" s="111"/>
    </row>
    <row r="73" spans="1:18" x14ac:dyDescent="0.3">
      <c r="B73" s="90"/>
      <c r="C73" s="110"/>
      <c r="D73" s="141">
        <v>3122</v>
      </c>
      <c r="E73" s="95"/>
      <c r="F73" s="93"/>
      <c r="G73" s="133">
        <v>0</v>
      </c>
      <c r="H73" s="133">
        <v>0</v>
      </c>
      <c r="I73" s="133">
        <v>0</v>
      </c>
      <c r="J73" s="133">
        <v>0</v>
      </c>
      <c r="K73" s="133">
        <v>0</v>
      </c>
      <c r="L73" s="126">
        <f t="shared" si="0"/>
        <v>0</v>
      </c>
      <c r="O73" s="5"/>
      <c r="P73" s="5"/>
      <c r="Q73" s="5"/>
      <c r="R73" s="5"/>
    </row>
    <row r="74" spans="1:18" x14ac:dyDescent="0.3">
      <c r="B74" s="90"/>
      <c r="C74" s="110"/>
      <c r="D74" s="141">
        <v>3132</v>
      </c>
      <c r="E74" s="95"/>
      <c r="F74" s="93"/>
      <c r="G74" s="142" t="e">
        <f>G20+#REF!+#REF!+#REF!+#REF!+#REF!+#REF!+#REF!+#REF!+#REF!+#REF!+#REF!+#REF!+#REF!+#REF!+#REF!+#REF!+#REF!</f>
        <v>#REF!</v>
      </c>
      <c r="H74" s="142" t="e">
        <f>H20+#REF!+#REF!+#REF!+#REF!+#REF!+#REF!+#REF!+#REF!+#REF!+#REF!+#REF!+#REF!+#REF!+#REF!+#REF!+#REF!+#REF!</f>
        <v>#REF!</v>
      </c>
      <c r="I74" s="127" t="e">
        <f>I20+#REF!+#REF!+#REF!+#REF!+#REF!+#REF!+#REF!+#REF!+#REF!+#REF!+#REF!+#REF!+#REF!+#REF!+#REF!+#REF!+#REF!</f>
        <v>#REF!</v>
      </c>
      <c r="J74" s="127" t="e">
        <f>J20+#REF!+#REF!+#REF!+#REF!+#REF!+#REF!+#REF!+#REF!+#REF!+#REF!+#REF!+#REF!+#REF!+#REF!+#REF!+#REF!+#REF!</f>
        <v>#REF!</v>
      </c>
      <c r="K74" s="127" t="e">
        <f>K20+#REF!+#REF!+#REF!+#REF!+#REF!+#REF!+#REF!+#REF!+#REF!+#REF!+#REF!+#REF!+#REF!+#REF!+#REF!+#REF!+#REF!</f>
        <v>#REF!</v>
      </c>
      <c r="L74" s="126" t="e">
        <f t="shared" si="0"/>
        <v>#REF!</v>
      </c>
      <c r="O74" s="5"/>
      <c r="P74" s="5"/>
      <c r="Q74" s="5"/>
      <c r="R74" s="5"/>
    </row>
    <row r="75" spans="1:18" x14ac:dyDescent="0.3">
      <c r="B75" s="90"/>
      <c r="C75" s="110"/>
      <c r="D75" s="141">
        <v>3142</v>
      </c>
      <c r="E75" s="95"/>
      <c r="F75" s="93"/>
      <c r="G75" s="127" t="e">
        <f>#REF!+#REF!</f>
        <v>#REF!</v>
      </c>
      <c r="H75" s="127" t="e">
        <f>#REF!+#REF!</f>
        <v>#REF!</v>
      </c>
      <c r="I75" s="127" t="e">
        <f>#REF!+#REF!</f>
        <v>#REF!</v>
      </c>
      <c r="J75" s="127" t="e">
        <f>#REF!+#REF!</f>
        <v>#REF!</v>
      </c>
      <c r="K75" s="127" t="e">
        <f>#REF!+#REF!</f>
        <v>#REF!</v>
      </c>
      <c r="L75" s="126" t="e">
        <f t="shared" si="0"/>
        <v>#REF!</v>
      </c>
      <c r="O75" s="5"/>
      <c r="P75" s="5"/>
      <c r="Q75" s="5"/>
      <c r="R75" s="5"/>
    </row>
    <row r="76" spans="1:18" x14ac:dyDescent="0.3">
      <c r="B76" s="90"/>
      <c r="C76" s="110"/>
      <c r="D76" s="139">
        <v>170800</v>
      </c>
      <c r="E76" s="95"/>
      <c r="F76" s="93"/>
      <c r="G76" s="128"/>
      <c r="H76" s="128"/>
      <c r="I76" s="128"/>
      <c r="J76" s="128"/>
      <c r="K76" s="128"/>
      <c r="L76" s="126">
        <f t="shared" si="0"/>
        <v>0</v>
      </c>
      <c r="O76" s="5"/>
      <c r="P76" s="5"/>
      <c r="Q76" s="5"/>
      <c r="R76" s="5"/>
    </row>
    <row r="77" spans="1:18" x14ac:dyDescent="0.3">
      <c r="B77" s="90"/>
      <c r="C77" s="110"/>
      <c r="D77" s="139">
        <v>3132</v>
      </c>
      <c r="E77" s="95"/>
      <c r="F77" s="93"/>
      <c r="G77" s="133">
        <v>0</v>
      </c>
      <c r="H77" s="133" t="e">
        <f>#REF!</f>
        <v>#REF!</v>
      </c>
      <c r="I77" s="133" t="e">
        <f>#REF!</f>
        <v>#REF!</v>
      </c>
      <c r="J77" s="133">
        <v>0</v>
      </c>
      <c r="K77" s="133" t="e">
        <f>#REF!</f>
        <v>#REF!</v>
      </c>
      <c r="L77" s="126" t="e">
        <f t="shared" si="0"/>
        <v>#REF!</v>
      </c>
      <c r="O77" s="5"/>
      <c r="P77" s="5"/>
      <c r="Q77" s="5"/>
      <c r="R77" s="5"/>
    </row>
    <row r="78" spans="1:18" x14ac:dyDescent="0.3">
      <c r="B78" s="90"/>
      <c r="C78" s="110"/>
      <c r="D78" s="139">
        <v>171000</v>
      </c>
      <c r="E78" s="95"/>
      <c r="F78" s="93"/>
      <c r="G78" s="132"/>
      <c r="H78" s="132"/>
      <c r="I78" s="132"/>
      <c r="J78" s="132"/>
      <c r="K78" s="132"/>
      <c r="L78" s="126">
        <f t="shared" si="0"/>
        <v>0</v>
      </c>
      <c r="O78" s="5"/>
      <c r="P78" s="5"/>
      <c r="Q78" s="5"/>
      <c r="R78" s="5"/>
    </row>
    <row r="79" spans="1:18" x14ac:dyDescent="0.3">
      <c r="B79" s="90"/>
      <c r="C79" s="110"/>
      <c r="D79" s="139">
        <v>3132</v>
      </c>
      <c r="E79" s="95"/>
      <c r="F79" s="93"/>
      <c r="G79" s="125">
        <f>G16</f>
        <v>1030273</v>
      </c>
      <c r="H79" s="125">
        <f>H16</f>
        <v>0</v>
      </c>
      <c r="I79" s="125">
        <f>I16</f>
        <v>0</v>
      </c>
      <c r="J79" s="125">
        <f>J16</f>
        <v>930273</v>
      </c>
      <c r="K79" s="125">
        <f>K16</f>
        <v>100000</v>
      </c>
      <c r="L79" s="126">
        <f t="shared" si="0"/>
        <v>1030273</v>
      </c>
      <c r="O79" s="5"/>
      <c r="P79" s="5"/>
      <c r="Q79" s="5"/>
      <c r="R79" s="5"/>
    </row>
    <row r="80" spans="1:18" s="6" customFormat="1" x14ac:dyDescent="0.3">
      <c r="A80" s="92"/>
      <c r="B80" s="134"/>
      <c r="C80" s="135"/>
      <c r="D80" s="138"/>
      <c r="E80" s="137"/>
      <c r="F80" s="138"/>
      <c r="G80" s="125" t="e">
        <f>G47+G49+G51+G53+G55+G57+G62+G72+G79</f>
        <v>#REF!</v>
      </c>
      <c r="H80" s="125" t="e">
        <f>H47+H49+H51+H53+H55+H57+H62+H72+H79</f>
        <v>#REF!</v>
      </c>
      <c r="I80" s="125" t="e">
        <f>I47+I49+I51+I53+I55+I57+I62+I72+I79</f>
        <v>#REF!</v>
      </c>
      <c r="J80" s="125" t="e">
        <f>J47+J49+J51+J53+J55+J57+J62+J72+J79</f>
        <v>#REF!</v>
      </c>
      <c r="K80" s="125" t="e">
        <f>K47+K49+K51+K53+K55+K57+K62+K72+K79</f>
        <v>#REF!</v>
      </c>
      <c r="L80" s="126" t="e">
        <f>SUM(H80:K80)</f>
        <v>#REF!</v>
      </c>
      <c r="M80" s="111"/>
      <c r="N80" s="111"/>
    </row>
    <row r="81" spans="2:18" x14ac:dyDescent="0.3">
      <c r="B81" s="90"/>
      <c r="C81" s="110"/>
      <c r="D81" s="93"/>
      <c r="E81" s="95"/>
      <c r="F81" s="93"/>
      <c r="G81" s="127" t="e">
        <f>G80-G30</f>
        <v>#REF!</v>
      </c>
      <c r="H81" s="127" t="e">
        <f>H80-H30</f>
        <v>#REF!</v>
      </c>
      <c r="I81" s="127" t="e">
        <f>I80-I30</f>
        <v>#REF!</v>
      </c>
      <c r="J81" s="127" t="e">
        <f>J80-J30</f>
        <v>#REF!</v>
      </c>
      <c r="K81" s="127" t="e">
        <f>K80-K30</f>
        <v>#REF!</v>
      </c>
      <c r="L81" s="94"/>
      <c r="O81" s="5"/>
      <c r="P81" s="5"/>
      <c r="Q81" s="5"/>
      <c r="R81" s="5"/>
    </row>
    <row r="82" spans="2:18" x14ac:dyDescent="0.3">
      <c r="B82" s="90"/>
      <c r="C82" s="110"/>
      <c r="D82" s="93"/>
      <c r="E82" s="95"/>
      <c r="F82" s="93"/>
      <c r="G82" s="121">
        <f>G30+'[1]Додаток 4'!G15</f>
        <v>22086336.800000001</v>
      </c>
      <c r="H82" s="121" t="e">
        <f>H30+'[1]Додаток 4'!H15</f>
        <v>#REF!</v>
      </c>
      <c r="I82" s="121" t="e">
        <f>I30+'[1]Додаток 4'!I15</f>
        <v>#REF!</v>
      </c>
      <c r="J82" s="121" t="e">
        <f>J30+'[1]Додаток 4'!J15</f>
        <v>#REF!</v>
      </c>
      <c r="K82" s="121">
        <f>K30+'[1]Додаток 4'!K15</f>
        <v>1922447.8</v>
      </c>
      <c r="L82" s="94"/>
      <c r="O82" s="5"/>
      <c r="P82" s="5"/>
      <c r="Q82" s="5"/>
      <c r="R82" s="5"/>
    </row>
    <row r="83" spans="2:18" x14ac:dyDescent="0.3">
      <c r="B83" s="90"/>
      <c r="C83" s="110"/>
      <c r="D83" s="93"/>
      <c r="E83" s="95"/>
      <c r="F83" s="93"/>
      <c r="G83" s="93"/>
      <c r="H83" s="93"/>
      <c r="I83" s="93"/>
      <c r="J83" s="93"/>
      <c r="K83" s="93"/>
      <c r="L83" s="94"/>
      <c r="O83" s="5"/>
      <c r="P83" s="5"/>
      <c r="Q83" s="5"/>
      <c r="R83" s="5"/>
    </row>
    <row r="84" spans="2:18" x14ac:dyDescent="0.3">
      <c r="B84" s="90"/>
      <c r="C84" s="110"/>
      <c r="D84" s="93"/>
      <c r="E84" s="95"/>
      <c r="F84" s="93"/>
      <c r="G84" s="143">
        <f>G30</f>
        <v>21809212</v>
      </c>
      <c r="H84" s="143">
        <f>H30</f>
        <v>1580543</v>
      </c>
      <c r="I84" s="143">
        <f>I30</f>
        <v>8848443</v>
      </c>
      <c r="J84" s="144">
        <f>J30</f>
        <v>9734903</v>
      </c>
      <c r="K84" s="143">
        <f>K30</f>
        <v>1645323</v>
      </c>
      <c r="L84" s="94"/>
      <c r="O84" s="5"/>
      <c r="P84" s="5"/>
      <c r="Q84" s="5"/>
      <c r="R84" s="5"/>
    </row>
    <row r="85" spans="2:18" x14ac:dyDescent="0.3">
      <c r="B85" s="90"/>
      <c r="C85" s="110"/>
      <c r="D85" s="93"/>
      <c r="E85" s="95"/>
      <c r="F85" s="93"/>
      <c r="G85" s="93"/>
      <c r="H85" s="93"/>
      <c r="I85" s="93"/>
      <c r="J85" s="93"/>
      <c r="K85" s="93"/>
      <c r="L85" s="94"/>
      <c r="O85" s="5"/>
      <c r="P85" s="5"/>
      <c r="Q85" s="5"/>
      <c r="R85" s="5"/>
    </row>
    <row r="86" spans="2:18" x14ac:dyDescent="0.3">
      <c r="B86" s="90"/>
      <c r="C86" s="110"/>
      <c r="D86" s="93"/>
      <c r="E86" s="95"/>
      <c r="F86" s="93"/>
      <c r="G86" s="93"/>
      <c r="H86" s="93"/>
      <c r="I86" s="93"/>
      <c r="J86" s="93"/>
      <c r="K86" s="93"/>
      <c r="L86" s="94"/>
      <c r="O86" s="5"/>
      <c r="P86" s="5"/>
      <c r="Q86" s="5"/>
      <c r="R86" s="5"/>
    </row>
    <row r="87" spans="2:18" x14ac:dyDescent="0.3">
      <c r="B87" s="90"/>
      <c r="C87" s="110"/>
      <c r="D87" s="93"/>
      <c r="E87" s="95"/>
      <c r="F87" s="93"/>
      <c r="G87" s="93"/>
      <c r="H87" s="93"/>
      <c r="I87" s="93"/>
      <c r="J87" s="93"/>
      <c r="K87" s="93"/>
      <c r="L87" s="96"/>
      <c r="O87" s="5"/>
      <c r="P87" s="5"/>
      <c r="Q87" s="5"/>
      <c r="R87" s="5"/>
    </row>
    <row r="88" spans="2:18" x14ac:dyDescent="0.3">
      <c r="B88" s="90"/>
      <c r="C88" s="112"/>
      <c r="D88" s="90"/>
      <c r="E88" s="66"/>
      <c r="F88" s="90"/>
      <c r="G88" s="90"/>
      <c r="H88" s="90"/>
      <c r="I88" s="90"/>
      <c r="J88" s="90"/>
      <c r="K88" s="90"/>
      <c r="L88" s="96"/>
      <c r="O88" s="5"/>
      <c r="P88" s="5"/>
      <c r="Q88" s="5"/>
      <c r="R88" s="5"/>
    </row>
    <row r="89" spans="2:18" x14ac:dyDescent="0.3">
      <c r="B89" s="90"/>
      <c r="C89" s="112"/>
      <c r="D89" s="90"/>
      <c r="E89" s="66"/>
      <c r="F89" s="90"/>
      <c r="G89" s="90"/>
      <c r="H89" s="90"/>
      <c r="I89" s="90"/>
      <c r="J89" s="90"/>
      <c r="K89" s="90"/>
      <c r="L89" s="96"/>
      <c r="O89" s="5"/>
      <c r="P89" s="5"/>
      <c r="Q89" s="5"/>
      <c r="R89" s="5"/>
    </row>
    <row r="90" spans="2:18" x14ac:dyDescent="0.3">
      <c r="B90" s="90"/>
      <c r="C90" s="112"/>
      <c r="D90" s="90"/>
      <c r="E90" s="66"/>
      <c r="F90" s="90"/>
      <c r="G90" s="90"/>
      <c r="H90" s="90"/>
      <c r="I90" s="90"/>
      <c r="J90" s="90"/>
      <c r="K90" s="90"/>
      <c r="L90" s="96"/>
      <c r="O90" s="5"/>
      <c r="P90" s="5"/>
      <c r="Q90" s="5"/>
      <c r="R90" s="5"/>
    </row>
    <row r="91" spans="2:18" x14ac:dyDescent="0.3">
      <c r="B91" s="90"/>
      <c r="C91" s="112"/>
      <c r="D91" s="90"/>
      <c r="E91" s="66"/>
      <c r="F91" s="90"/>
      <c r="G91" s="90"/>
      <c r="H91" s="90"/>
      <c r="I91" s="90"/>
      <c r="J91" s="90"/>
      <c r="K91" s="90"/>
      <c r="L91" s="96"/>
      <c r="O91" s="5"/>
      <c r="P91" s="5"/>
      <c r="Q91" s="5"/>
      <c r="R91" s="5"/>
    </row>
    <row r="92" spans="2:18" x14ac:dyDescent="0.3">
      <c r="B92" s="90"/>
      <c r="C92" s="112"/>
      <c r="D92" s="90"/>
      <c r="E92" s="66"/>
      <c r="F92" s="90"/>
      <c r="G92" s="90"/>
      <c r="H92" s="90"/>
      <c r="I92" s="90"/>
      <c r="J92" s="90"/>
      <c r="K92" s="90"/>
      <c r="L92" s="96"/>
      <c r="O92" s="5"/>
      <c r="P92" s="5"/>
      <c r="Q92" s="5"/>
      <c r="R92" s="5"/>
    </row>
    <row r="93" spans="2:18" x14ac:dyDescent="0.3">
      <c r="B93" s="90"/>
      <c r="C93" s="112"/>
      <c r="D93" s="90"/>
      <c r="E93" s="66"/>
      <c r="F93" s="90"/>
      <c r="G93" s="90"/>
      <c r="H93" s="90"/>
      <c r="I93" s="90"/>
      <c r="J93" s="90"/>
      <c r="K93" s="90"/>
      <c r="L93" s="96"/>
      <c r="O93" s="5"/>
      <c r="P93" s="5"/>
      <c r="Q93" s="5"/>
      <c r="R93" s="5"/>
    </row>
    <row r="94" spans="2:18" x14ac:dyDescent="0.3">
      <c r="B94" s="90"/>
      <c r="C94" s="112"/>
      <c r="D94" s="90"/>
      <c r="E94" s="66"/>
      <c r="F94" s="90"/>
      <c r="G94" s="90"/>
      <c r="H94" s="90"/>
      <c r="I94" s="90"/>
      <c r="J94" s="90"/>
      <c r="K94" s="90"/>
      <c r="L94" s="96"/>
      <c r="O94" s="5"/>
      <c r="P94" s="5"/>
      <c r="Q94" s="5"/>
      <c r="R94" s="5"/>
    </row>
    <row r="95" spans="2:18" x14ac:dyDescent="0.3">
      <c r="B95" s="90"/>
      <c r="C95" s="112"/>
      <c r="D95" s="90"/>
      <c r="E95" s="66"/>
      <c r="F95" s="90"/>
      <c r="G95" s="90"/>
      <c r="H95" s="90"/>
      <c r="I95" s="90"/>
      <c r="J95" s="90"/>
      <c r="K95" s="90"/>
      <c r="L95" s="96"/>
      <c r="O95" s="5"/>
      <c r="P95" s="5"/>
      <c r="Q95" s="5"/>
      <c r="R95" s="5"/>
    </row>
    <row r="96" spans="2:18" x14ac:dyDescent="0.3">
      <c r="B96" s="90"/>
      <c r="C96" s="112"/>
      <c r="D96" s="90"/>
      <c r="E96" s="66"/>
      <c r="F96" s="90"/>
      <c r="G96" s="90"/>
      <c r="H96" s="90"/>
      <c r="I96" s="90"/>
      <c r="J96" s="90"/>
      <c r="K96" s="90"/>
      <c r="L96" s="96"/>
      <c r="O96" s="5"/>
      <c r="P96" s="5"/>
      <c r="Q96" s="5"/>
      <c r="R96" s="5"/>
    </row>
    <row r="97" spans="2:18" x14ac:dyDescent="0.3">
      <c r="B97" s="90"/>
      <c r="C97" s="112"/>
      <c r="D97" s="90"/>
      <c r="E97" s="66"/>
      <c r="F97" s="90"/>
      <c r="G97" s="90"/>
      <c r="H97" s="90"/>
      <c r="I97" s="90"/>
      <c r="J97" s="90"/>
      <c r="K97" s="90"/>
      <c r="L97" s="96"/>
      <c r="O97" s="5"/>
      <c r="P97" s="5"/>
      <c r="Q97" s="5"/>
      <c r="R97" s="5"/>
    </row>
    <row r="98" spans="2:18" x14ac:dyDescent="0.3">
      <c r="B98" s="90"/>
      <c r="C98" s="112"/>
      <c r="D98" s="90"/>
      <c r="E98" s="66"/>
      <c r="F98" s="90"/>
      <c r="G98" s="90"/>
      <c r="H98" s="90"/>
      <c r="I98" s="90"/>
      <c r="J98" s="90"/>
      <c r="K98" s="90"/>
      <c r="L98" s="96"/>
      <c r="O98" s="5"/>
      <c r="P98" s="5"/>
      <c r="Q98" s="5"/>
      <c r="R98" s="5"/>
    </row>
    <row r="99" spans="2:18" x14ac:dyDescent="0.3">
      <c r="B99" s="90"/>
      <c r="C99" s="112"/>
      <c r="D99" s="90"/>
      <c r="E99" s="66"/>
      <c r="F99" s="90"/>
      <c r="G99" s="90"/>
      <c r="H99" s="90"/>
      <c r="I99" s="90"/>
      <c r="J99" s="90"/>
      <c r="K99" s="90"/>
      <c r="L99" s="96"/>
      <c r="O99" s="5"/>
      <c r="P99" s="5"/>
      <c r="Q99" s="5"/>
      <c r="R99" s="5"/>
    </row>
    <row r="100" spans="2:18" x14ac:dyDescent="0.3">
      <c r="B100" s="90"/>
      <c r="C100" s="112"/>
      <c r="D100" s="90"/>
      <c r="E100" s="66"/>
      <c r="F100" s="90"/>
      <c r="G100" s="90"/>
      <c r="H100" s="90"/>
      <c r="I100" s="90"/>
      <c r="J100" s="90"/>
      <c r="K100" s="90"/>
      <c r="L100" s="96"/>
      <c r="O100" s="5"/>
      <c r="P100" s="5"/>
      <c r="Q100" s="5"/>
      <c r="R100" s="5"/>
    </row>
    <row r="101" spans="2:18" x14ac:dyDescent="0.3">
      <c r="B101" s="90"/>
      <c r="C101" s="112"/>
      <c r="D101" s="90"/>
      <c r="E101" s="66"/>
      <c r="F101" s="90"/>
      <c r="G101" s="90"/>
      <c r="H101" s="90"/>
      <c r="I101" s="90"/>
      <c r="J101" s="90"/>
      <c r="K101" s="90"/>
      <c r="L101" s="96"/>
      <c r="O101" s="5"/>
      <c r="P101" s="5"/>
      <c r="Q101" s="5"/>
      <c r="R101" s="5"/>
    </row>
    <row r="102" spans="2:18" x14ac:dyDescent="0.3">
      <c r="B102" s="90"/>
      <c r="C102" s="112"/>
      <c r="D102" s="90"/>
      <c r="E102" s="66"/>
      <c r="F102" s="90"/>
      <c r="G102" s="90"/>
      <c r="H102" s="90"/>
      <c r="I102" s="90"/>
      <c r="J102" s="90"/>
      <c r="K102" s="90"/>
      <c r="L102" s="96"/>
      <c r="O102" s="5"/>
      <c r="P102" s="5"/>
      <c r="Q102" s="5"/>
      <c r="R102" s="5"/>
    </row>
    <row r="103" spans="2:18" x14ac:dyDescent="0.3">
      <c r="B103" s="90"/>
      <c r="C103" s="112"/>
      <c r="D103" s="90"/>
      <c r="E103" s="66"/>
      <c r="F103" s="90"/>
      <c r="G103" s="90"/>
      <c r="H103" s="90"/>
      <c r="I103" s="90"/>
      <c r="J103" s="90"/>
      <c r="K103" s="90"/>
      <c r="L103" s="96"/>
      <c r="O103" s="5"/>
      <c r="P103" s="5"/>
      <c r="Q103" s="5"/>
      <c r="R103" s="5"/>
    </row>
    <row r="104" spans="2:18" x14ac:dyDescent="0.3">
      <c r="B104" s="90"/>
      <c r="C104" s="112"/>
      <c r="D104" s="90"/>
      <c r="E104" s="66"/>
      <c r="F104" s="90"/>
      <c r="G104" s="90"/>
      <c r="H104" s="90"/>
      <c r="I104" s="90"/>
      <c r="J104" s="90"/>
      <c r="K104" s="90"/>
      <c r="L104" s="96"/>
      <c r="O104" s="5"/>
      <c r="P104" s="5"/>
      <c r="Q104" s="5"/>
      <c r="R104" s="5"/>
    </row>
    <row r="105" spans="2:18" x14ac:dyDescent="0.3">
      <c r="B105" s="90"/>
      <c r="C105" s="112"/>
      <c r="D105" s="90"/>
      <c r="E105" s="66"/>
      <c r="F105" s="90"/>
      <c r="G105" s="90"/>
      <c r="H105" s="90"/>
      <c r="I105" s="90"/>
      <c r="J105" s="90"/>
      <c r="K105" s="90"/>
      <c r="L105" s="96"/>
      <c r="O105" s="5"/>
      <c r="P105" s="5"/>
      <c r="Q105" s="5"/>
      <c r="R105" s="5"/>
    </row>
    <row r="106" spans="2:18" x14ac:dyDescent="0.3">
      <c r="B106" s="90"/>
      <c r="C106" s="112"/>
      <c r="D106" s="90"/>
      <c r="E106" s="66"/>
      <c r="F106" s="90"/>
      <c r="G106" s="90"/>
      <c r="H106" s="90"/>
      <c r="I106" s="90"/>
      <c r="J106" s="90"/>
      <c r="K106" s="90"/>
      <c r="L106" s="96"/>
      <c r="O106" s="5"/>
      <c r="P106" s="5"/>
      <c r="Q106" s="5"/>
      <c r="R106" s="5"/>
    </row>
    <row r="107" spans="2:18" x14ac:dyDescent="0.3">
      <c r="B107" s="90"/>
      <c r="C107" s="112"/>
      <c r="D107" s="90"/>
      <c r="E107" s="66"/>
      <c r="F107" s="90"/>
      <c r="G107" s="90"/>
      <c r="H107" s="90"/>
      <c r="I107" s="90"/>
      <c r="J107" s="90"/>
      <c r="K107" s="90"/>
      <c r="L107" s="96"/>
      <c r="O107" s="5"/>
      <c r="P107" s="5"/>
      <c r="Q107" s="5"/>
      <c r="R107" s="5"/>
    </row>
    <row r="108" spans="2:18" x14ac:dyDescent="0.3">
      <c r="B108" s="90"/>
      <c r="C108" s="112"/>
      <c r="D108" s="90"/>
      <c r="E108" s="66"/>
      <c r="F108" s="90"/>
      <c r="G108" s="90"/>
      <c r="H108" s="90"/>
      <c r="I108" s="90"/>
      <c r="J108" s="90"/>
      <c r="K108" s="90"/>
      <c r="L108" s="96"/>
      <c r="O108" s="5"/>
      <c r="P108" s="5"/>
      <c r="Q108" s="5"/>
      <c r="R108" s="5"/>
    </row>
    <row r="109" spans="2:18" x14ac:dyDescent="0.3">
      <c r="B109" s="90"/>
      <c r="C109" s="112"/>
      <c r="D109" s="90"/>
      <c r="E109" s="66"/>
      <c r="F109" s="90"/>
      <c r="G109" s="90"/>
      <c r="H109" s="90"/>
      <c r="I109" s="90"/>
      <c r="J109" s="90"/>
      <c r="K109" s="90"/>
      <c r="L109" s="96"/>
      <c r="O109" s="5"/>
      <c r="P109" s="5"/>
      <c r="Q109" s="5"/>
      <c r="R109" s="5"/>
    </row>
    <row r="110" spans="2:18" x14ac:dyDescent="0.3">
      <c r="B110" s="90"/>
      <c r="C110" s="112"/>
      <c r="D110" s="90"/>
      <c r="E110" s="66"/>
      <c r="F110" s="90"/>
      <c r="G110" s="90"/>
      <c r="H110" s="90"/>
      <c r="I110" s="90"/>
      <c r="J110" s="90"/>
      <c r="K110" s="90"/>
      <c r="L110" s="96"/>
      <c r="O110" s="5"/>
      <c r="P110" s="5"/>
      <c r="Q110" s="5"/>
      <c r="R110" s="5"/>
    </row>
    <row r="111" spans="2:18" x14ac:dyDescent="0.3">
      <c r="B111" s="90"/>
      <c r="C111" s="112"/>
      <c r="D111" s="90"/>
      <c r="E111" s="66"/>
      <c r="F111" s="90"/>
      <c r="G111" s="90"/>
      <c r="H111" s="90"/>
      <c r="I111" s="90"/>
      <c r="J111" s="90"/>
      <c r="K111" s="90"/>
      <c r="L111" s="96"/>
      <c r="O111" s="5"/>
      <c r="P111" s="5"/>
      <c r="Q111" s="5"/>
      <c r="R111" s="5"/>
    </row>
    <row r="112" spans="2:18" x14ac:dyDescent="0.3">
      <c r="B112" s="90"/>
      <c r="C112" s="112"/>
      <c r="D112" s="90"/>
      <c r="E112" s="66"/>
      <c r="F112" s="90"/>
      <c r="G112" s="90"/>
      <c r="H112" s="90"/>
      <c r="I112" s="90"/>
      <c r="J112" s="90"/>
      <c r="K112" s="90"/>
      <c r="L112" s="96"/>
      <c r="O112" s="5"/>
      <c r="P112" s="5"/>
      <c r="Q112" s="5"/>
      <c r="R112" s="5"/>
    </row>
    <row r="113" spans="2:18" x14ac:dyDescent="0.3">
      <c r="B113" s="90"/>
      <c r="C113" s="112"/>
      <c r="D113" s="90"/>
      <c r="E113" s="66"/>
      <c r="F113" s="90"/>
      <c r="G113" s="90"/>
      <c r="H113" s="90"/>
      <c r="I113" s="90"/>
      <c r="J113" s="90"/>
      <c r="K113" s="90"/>
      <c r="L113" s="96"/>
      <c r="O113" s="5"/>
      <c r="P113" s="5"/>
      <c r="Q113" s="5"/>
      <c r="R113" s="5"/>
    </row>
    <row r="114" spans="2:18" x14ac:dyDescent="0.3">
      <c r="B114" s="90"/>
      <c r="C114" s="112"/>
      <c r="D114" s="90"/>
      <c r="E114" s="66"/>
      <c r="F114" s="90"/>
      <c r="G114" s="90"/>
      <c r="H114" s="90"/>
      <c r="I114" s="90"/>
      <c r="J114" s="90"/>
      <c r="K114" s="90"/>
      <c r="L114" s="96"/>
      <c r="O114" s="5"/>
      <c r="P114" s="5"/>
      <c r="Q114" s="5"/>
      <c r="R114" s="5"/>
    </row>
    <row r="115" spans="2:18" x14ac:dyDescent="0.3">
      <c r="B115" s="90"/>
      <c r="C115" s="112"/>
      <c r="D115" s="90"/>
      <c r="E115" s="66"/>
      <c r="F115" s="90"/>
      <c r="G115" s="90"/>
      <c r="H115" s="90"/>
      <c r="I115" s="90"/>
      <c r="J115" s="90"/>
      <c r="K115" s="90"/>
      <c r="L115" s="96"/>
      <c r="O115" s="5"/>
      <c r="P115" s="5"/>
      <c r="Q115" s="5"/>
      <c r="R115" s="5"/>
    </row>
    <row r="116" spans="2:18" x14ac:dyDescent="0.3">
      <c r="B116" s="90"/>
      <c r="C116" s="112"/>
      <c r="D116" s="90"/>
      <c r="E116" s="66"/>
      <c r="F116" s="90"/>
      <c r="G116" s="90"/>
      <c r="H116" s="90"/>
      <c r="I116" s="90"/>
      <c r="J116" s="90"/>
      <c r="K116" s="90"/>
      <c r="L116" s="96"/>
      <c r="O116" s="5"/>
      <c r="P116" s="5"/>
      <c r="Q116" s="5"/>
      <c r="R116" s="5"/>
    </row>
    <row r="117" spans="2:18" x14ac:dyDescent="0.3">
      <c r="B117" s="90"/>
      <c r="C117" s="112"/>
      <c r="D117" s="90"/>
      <c r="E117" s="66"/>
      <c r="F117" s="90"/>
      <c r="G117" s="90"/>
      <c r="H117" s="90"/>
      <c r="I117" s="90"/>
      <c r="J117" s="90"/>
      <c r="K117" s="90"/>
      <c r="L117" s="96"/>
      <c r="O117" s="5"/>
      <c r="P117" s="5"/>
      <c r="Q117" s="5"/>
      <c r="R117" s="5"/>
    </row>
    <row r="118" spans="2:18" x14ac:dyDescent="0.3">
      <c r="B118" s="90"/>
      <c r="C118" s="112"/>
      <c r="D118" s="90"/>
      <c r="E118" s="66"/>
      <c r="F118" s="90"/>
      <c r="G118" s="90"/>
      <c r="H118" s="90"/>
      <c r="I118" s="90"/>
      <c r="J118" s="90"/>
      <c r="K118" s="90"/>
      <c r="L118" s="96"/>
      <c r="O118" s="5"/>
      <c r="P118" s="5"/>
      <c r="Q118" s="5"/>
      <c r="R118" s="5"/>
    </row>
    <row r="119" spans="2:18" x14ac:dyDescent="0.3">
      <c r="B119" s="90"/>
      <c r="C119" s="112"/>
      <c r="D119" s="90"/>
      <c r="E119" s="66"/>
      <c r="F119" s="90"/>
      <c r="G119" s="90"/>
      <c r="H119" s="90"/>
      <c r="I119" s="90"/>
      <c r="J119" s="90"/>
      <c r="K119" s="90"/>
      <c r="L119" s="96"/>
    </row>
    <row r="120" spans="2:18" x14ac:dyDescent="0.3">
      <c r="B120" s="90"/>
      <c r="C120" s="112"/>
      <c r="D120" s="90"/>
      <c r="E120" s="66"/>
      <c r="F120" s="90"/>
      <c r="G120" s="90"/>
      <c r="H120" s="90"/>
      <c r="I120" s="90"/>
      <c r="J120" s="90"/>
      <c r="K120" s="90"/>
      <c r="L120" s="96"/>
    </row>
    <row r="121" spans="2:18" x14ac:dyDescent="0.3">
      <c r="B121" s="90"/>
      <c r="C121" s="112"/>
      <c r="D121" s="90"/>
      <c r="E121" s="66"/>
      <c r="F121" s="90"/>
      <c r="G121" s="90"/>
      <c r="H121" s="90"/>
      <c r="I121" s="90"/>
      <c r="J121" s="90"/>
      <c r="K121" s="90"/>
      <c r="L121" s="96"/>
    </row>
    <row r="122" spans="2:18" x14ac:dyDescent="0.3">
      <c r="B122" s="90"/>
      <c r="C122" s="112"/>
      <c r="D122" s="90"/>
      <c r="E122" s="66"/>
      <c r="F122" s="90"/>
      <c r="G122" s="90"/>
      <c r="H122" s="90"/>
      <c r="I122" s="90"/>
      <c r="J122" s="90"/>
      <c r="K122" s="90"/>
      <c r="L122" s="96"/>
    </row>
    <row r="123" spans="2:18" x14ac:dyDescent="0.3">
      <c r="B123" s="90"/>
      <c r="C123" s="112"/>
      <c r="D123" s="90"/>
      <c r="E123" s="66"/>
      <c r="F123" s="90"/>
      <c r="G123" s="90"/>
      <c r="H123" s="90"/>
      <c r="I123" s="90"/>
      <c r="J123" s="90"/>
      <c r="K123" s="90"/>
      <c r="L123" s="96"/>
    </row>
    <row r="124" spans="2:18" x14ac:dyDescent="0.3">
      <c r="B124" s="90"/>
      <c r="C124" s="112"/>
      <c r="D124" s="90"/>
      <c r="E124" s="66"/>
      <c r="F124" s="90"/>
      <c r="G124" s="90"/>
      <c r="H124" s="90"/>
      <c r="I124" s="90"/>
      <c r="J124" s="90"/>
      <c r="K124" s="90"/>
      <c r="L124" s="96"/>
    </row>
    <row r="125" spans="2:18" x14ac:dyDescent="0.3">
      <c r="B125" s="90"/>
      <c r="C125" s="112"/>
      <c r="D125" s="90"/>
      <c r="E125" s="66"/>
      <c r="F125" s="90"/>
      <c r="G125" s="90"/>
      <c r="H125" s="90"/>
      <c r="I125" s="90"/>
      <c r="J125" s="90"/>
      <c r="K125" s="90"/>
      <c r="L125" s="96"/>
    </row>
    <row r="126" spans="2:18" x14ac:dyDescent="0.3">
      <c r="B126" s="90"/>
      <c r="C126" s="112"/>
      <c r="D126" s="90"/>
      <c r="E126" s="66"/>
      <c r="F126" s="90"/>
      <c r="G126" s="90"/>
      <c r="H126" s="90"/>
      <c r="I126" s="90"/>
      <c r="J126" s="90"/>
      <c r="K126" s="90"/>
      <c r="L126" s="96"/>
    </row>
    <row r="127" spans="2:18" x14ac:dyDescent="0.3">
      <c r="B127" s="90"/>
      <c r="C127" s="112"/>
      <c r="D127" s="90"/>
      <c r="E127" s="66"/>
      <c r="F127" s="90"/>
      <c r="G127" s="90"/>
      <c r="H127" s="90"/>
      <c r="I127" s="90"/>
      <c r="J127" s="90"/>
      <c r="K127" s="90"/>
      <c r="L127" s="96"/>
    </row>
    <row r="128" spans="2:18" x14ac:dyDescent="0.3">
      <c r="B128" s="90"/>
      <c r="C128" s="112"/>
      <c r="D128" s="90"/>
      <c r="E128" s="66"/>
      <c r="F128" s="90"/>
      <c r="G128" s="90"/>
      <c r="H128" s="90"/>
      <c r="I128" s="90"/>
      <c r="J128" s="90"/>
      <c r="K128" s="90"/>
      <c r="L128" s="96"/>
    </row>
    <row r="129" spans="2:12" x14ac:dyDescent="0.3">
      <c r="B129" s="90"/>
      <c r="C129" s="112"/>
      <c r="D129" s="90"/>
      <c r="E129" s="66"/>
      <c r="F129" s="90"/>
      <c r="G129" s="90"/>
      <c r="H129" s="90"/>
      <c r="I129" s="90"/>
      <c r="J129" s="90"/>
      <c r="K129" s="90"/>
      <c r="L129" s="96"/>
    </row>
    <row r="130" spans="2:12" x14ac:dyDescent="0.3">
      <c r="B130" s="90"/>
      <c r="C130" s="112"/>
      <c r="D130" s="90"/>
      <c r="E130" s="66"/>
      <c r="F130" s="90"/>
      <c r="G130" s="90"/>
      <c r="H130" s="90"/>
      <c r="I130" s="90"/>
      <c r="J130" s="90"/>
      <c r="K130" s="90"/>
      <c r="L130" s="96"/>
    </row>
    <row r="131" spans="2:12" x14ac:dyDescent="0.3">
      <c r="B131" s="90"/>
      <c r="C131" s="112"/>
      <c r="D131" s="90"/>
      <c r="E131" s="66"/>
      <c r="F131" s="90"/>
      <c r="G131" s="90"/>
      <c r="H131" s="90"/>
      <c r="I131" s="90"/>
      <c r="J131" s="90"/>
      <c r="K131" s="90"/>
      <c r="L131" s="96"/>
    </row>
    <row r="132" spans="2:12" x14ac:dyDescent="0.3">
      <c r="B132" s="90"/>
      <c r="C132" s="112"/>
      <c r="D132" s="90"/>
      <c r="E132" s="66"/>
      <c r="F132" s="90"/>
      <c r="G132" s="90"/>
      <c r="H132" s="90"/>
      <c r="I132" s="90"/>
      <c r="J132" s="90"/>
      <c r="K132" s="90"/>
      <c r="L132" s="96"/>
    </row>
    <row r="133" spans="2:12" x14ac:dyDescent="0.3">
      <c r="B133" s="90"/>
      <c r="C133" s="112"/>
      <c r="D133" s="90"/>
      <c r="E133" s="66"/>
      <c r="F133" s="90"/>
      <c r="G133" s="90"/>
      <c r="H133" s="90"/>
      <c r="I133" s="90"/>
      <c r="J133" s="90"/>
      <c r="K133" s="90"/>
      <c r="L133" s="96"/>
    </row>
    <row r="134" spans="2:12" x14ac:dyDescent="0.3">
      <c r="B134" s="90"/>
      <c r="C134" s="112"/>
      <c r="D134" s="90"/>
      <c r="E134" s="66"/>
      <c r="F134" s="90"/>
      <c r="G134" s="90"/>
      <c r="H134" s="90"/>
      <c r="I134" s="90"/>
      <c r="J134" s="90"/>
      <c r="K134" s="90"/>
      <c r="L134" s="96"/>
    </row>
    <row r="135" spans="2:12" x14ac:dyDescent="0.3">
      <c r="B135" s="90"/>
      <c r="C135" s="112"/>
      <c r="D135" s="90"/>
      <c r="E135" s="66"/>
      <c r="F135" s="90"/>
      <c r="G135" s="90"/>
      <c r="H135" s="90"/>
      <c r="I135" s="90"/>
      <c r="J135" s="90"/>
      <c r="K135" s="90"/>
      <c r="L135" s="96"/>
    </row>
    <row r="136" spans="2:12" x14ac:dyDescent="0.3">
      <c r="B136" s="90"/>
      <c r="C136" s="112"/>
      <c r="D136" s="90"/>
      <c r="E136" s="66"/>
      <c r="F136" s="90"/>
      <c r="G136" s="90"/>
      <c r="H136" s="90"/>
      <c r="I136" s="90"/>
      <c r="J136" s="90"/>
      <c r="K136" s="90"/>
      <c r="L136" s="96"/>
    </row>
    <row r="137" spans="2:12" x14ac:dyDescent="0.3">
      <c r="B137" s="90"/>
      <c r="C137" s="112"/>
      <c r="D137" s="90"/>
      <c r="E137" s="66"/>
      <c r="F137" s="90"/>
      <c r="G137" s="90"/>
      <c r="H137" s="90"/>
      <c r="I137" s="90"/>
      <c r="J137" s="90"/>
      <c r="K137" s="90"/>
      <c r="L137" s="96"/>
    </row>
    <row r="138" spans="2:12" x14ac:dyDescent="0.3">
      <c r="B138" s="90"/>
      <c r="C138" s="112"/>
      <c r="D138" s="90"/>
      <c r="E138" s="66"/>
      <c r="F138" s="90"/>
      <c r="G138" s="90"/>
      <c r="H138" s="90"/>
      <c r="I138" s="90"/>
      <c r="J138" s="90"/>
      <c r="K138" s="90"/>
      <c r="L138" s="96"/>
    </row>
    <row r="139" spans="2:12" x14ac:dyDescent="0.3">
      <c r="B139" s="90"/>
      <c r="C139" s="112"/>
      <c r="D139" s="90"/>
      <c r="E139" s="66"/>
      <c r="F139" s="90"/>
      <c r="G139" s="90"/>
      <c r="H139" s="90"/>
      <c r="I139" s="90"/>
      <c r="J139" s="90"/>
      <c r="K139" s="90"/>
      <c r="L139" s="96"/>
    </row>
    <row r="140" spans="2:12" x14ac:dyDescent="0.3">
      <c r="B140" s="90"/>
      <c r="C140" s="112"/>
      <c r="D140" s="90"/>
      <c r="E140" s="66"/>
      <c r="F140" s="90"/>
      <c r="G140" s="90"/>
      <c r="H140" s="90"/>
      <c r="I140" s="90"/>
      <c r="J140" s="90"/>
      <c r="K140" s="90"/>
      <c r="L140" s="96"/>
    </row>
    <row r="141" spans="2:12" x14ac:dyDescent="0.3">
      <c r="B141" s="90"/>
      <c r="C141" s="112"/>
      <c r="D141" s="90"/>
      <c r="E141" s="66"/>
      <c r="F141" s="90"/>
      <c r="G141" s="90"/>
      <c r="H141" s="90"/>
      <c r="I141" s="90"/>
      <c r="J141" s="90"/>
      <c r="K141" s="90"/>
      <c r="L141" s="96"/>
    </row>
    <row r="142" spans="2:12" x14ac:dyDescent="0.3">
      <c r="B142" s="90"/>
      <c r="C142" s="112"/>
      <c r="D142" s="90"/>
      <c r="E142" s="66"/>
      <c r="F142" s="90"/>
      <c r="G142" s="90"/>
      <c r="H142" s="90"/>
      <c r="I142" s="90"/>
      <c r="J142" s="90"/>
      <c r="K142" s="90"/>
      <c r="L142" s="96"/>
    </row>
    <row r="143" spans="2:12" x14ac:dyDescent="0.3">
      <c r="B143" s="90"/>
      <c r="C143" s="112"/>
      <c r="D143" s="90"/>
      <c r="E143" s="66"/>
      <c r="F143" s="90"/>
      <c r="G143" s="90"/>
      <c r="H143" s="90"/>
      <c r="I143" s="90"/>
      <c r="J143" s="90"/>
      <c r="K143" s="90"/>
      <c r="L143" s="96"/>
    </row>
    <row r="144" spans="2:12" x14ac:dyDescent="0.3">
      <c r="B144" s="90"/>
      <c r="C144" s="112"/>
      <c r="D144" s="90"/>
      <c r="E144" s="66"/>
      <c r="F144" s="90"/>
      <c r="G144" s="90"/>
      <c r="H144" s="90"/>
      <c r="I144" s="90"/>
      <c r="J144" s="90"/>
      <c r="K144" s="90"/>
      <c r="L144" s="96"/>
    </row>
    <row r="145" spans="2:12" x14ac:dyDescent="0.3">
      <c r="B145" s="90"/>
      <c r="C145" s="112"/>
      <c r="D145" s="90"/>
      <c r="E145" s="66"/>
      <c r="F145" s="90"/>
      <c r="G145" s="90"/>
      <c r="H145" s="90"/>
      <c r="I145" s="90"/>
      <c r="J145" s="90"/>
      <c r="K145" s="90"/>
      <c r="L145" s="96"/>
    </row>
    <row r="146" spans="2:12" x14ac:dyDescent="0.3">
      <c r="B146" s="90"/>
      <c r="C146" s="112"/>
      <c r="D146" s="90"/>
      <c r="E146" s="66"/>
      <c r="F146" s="90"/>
      <c r="G146" s="90"/>
      <c r="H146" s="90"/>
      <c r="I146" s="90"/>
      <c r="J146" s="90"/>
      <c r="K146" s="90"/>
      <c r="L146" s="96"/>
    </row>
    <row r="147" spans="2:12" x14ac:dyDescent="0.3">
      <c r="B147" s="90"/>
      <c r="C147" s="112"/>
      <c r="D147" s="90"/>
      <c r="E147" s="66"/>
      <c r="F147" s="90"/>
      <c r="G147" s="90"/>
      <c r="H147" s="90"/>
      <c r="I147" s="90"/>
      <c r="J147" s="90"/>
      <c r="K147" s="90"/>
      <c r="L147" s="96"/>
    </row>
    <row r="148" spans="2:12" x14ac:dyDescent="0.3">
      <c r="B148" s="90"/>
      <c r="C148" s="112"/>
      <c r="D148" s="90"/>
      <c r="E148" s="66"/>
      <c r="F148" s="90"/>
      <c r="G148" s="90"/>
      <c r="H148" s="90"/>
      <c r="I148" s="90"/>
      <c r="J148" s="90"/>
      <c r="K148" s="90"/>
      <c r="L148" s="96"/>
    </row>
    <row r="149" spans="2:12" x14ac:dyDescent="0.3">
      <c r="B149" s="90"/>
      <c r="C149" s="112"/>
      <c r="D149" s="90"/>
      <c r="E149" s="66"/>
      <c r="F149" s="90"/>
      <c r="G149" s="90"/>
      <c r="H149" s="90"/>
      <c r="I149" s="90"/>
      <c r="J149" s="90"/>
      <c r="K149" s="90"/>
      <c r="L149" s="96"/>
    </row>
    <row r="150" spans="2:12" x14ac:dyDescent="0.3">
      <c r="B150" s="90"/>
      <c r="C150" s="112"/>
      <c r="D150" s="90"/>
      <c r="E150" s="66"/>
      <c r="F150" s="90"/>
      <c r="G150" s="90"/>
      <c r="H150" s="90"/>
      <c r="I150" s="90"/>
      <c r="J150" s="90"/>
      <c r="K150" s="90"/>
      <c r="L150" s="96"/>
    </row>
    <row r="151" spans="2:12" x14ac:dyDescent="0.3">
      <c r="B151" s="90"/>
      <c r="C151" s="112"/>
      <c r="D151" s="90"/>
      <c r="E151" s="66"/>
      <c r="F151" s="90"/>
      <c r="G151" s="90"/>
      <c r="H151" s="90"/>
      <c r="I151" s="90"/>
      <c r="J151" s="90"/>
      <c r="K151" s="90"/>
      <c r="L151" s="96"/>
    </row>
    <row r="152" spans="2:12" x14ac:dyDescent="0.3">
      <c r="B152" s="90"/>
      <c r="C152" s="112"/>
      <c r="D152" s="90"/>
      <c r="E152" s="66"/>
      <c r="F152" s="90"/>
      <c r="G152" s="90"/>
      <c r="H152" s="90"/>
      <c r="I152" s="90"/>
      <c r="J152" s="90"/>
      <c r="K152" s="90"/>
      <c r="L152" s="96"/>
    </row>
    <row r="153" spans="2:12" x14ac:dyDescent="0.3">
      <c r="B153" s="90"/>
      <c r="C153" s="112"/>
      <c r="D153" s="90"/>
      <c r="E153" s="66"/>
      <c r="F153" s="90"/>
      <c r="G153" s="90"/>
      <c r="H153" s="90"/>
      <c r="I153" s="90"/>
      <c r="J153" s="90"/>
      <c r="K153" s="90"/>
      <c r="L153" s="96"/>
    </row>
    <row r="154" spans="2:12" x14ac:dyDescent="0.3">
      <c r="B154" s="90"/>
      <c r="C154" s="112"/>
      <c r="D154" s="90"/>
      <c r="E154" s="66"/>
      <c r="F154" s="90"/>
      <c r="G154" s="90"/>
      <c r="H154" s="90"/>
      <c r="I154" s="90"/>
      <c r="J154" s="90"/>
      <c r="K154" s="90"/>
      <c r="L154" s="96"/>
    </row>
    <row r="155" spans="2:12" x14ac:dyDescent="0.3">
      <c r="B155" s="90"/>
      <c r="C155" s="112"/>
      <c r="D155" s="90"/>
      <c r="E155" s="66"/>
      <c r="F155" s="90"/>
      <c r="G155" s="90"/>
      <c r="H155" s="90"/>
      <c r="I155" s="90"/>
      <c r="J155" s="90"/>
      <c r="K155" s="90"/>
      <c r="L155" s="96"/>
    </row>
  </sheetData>
  <protectedRanges>
    <protectedRange password="CE28" sqref="H16:K16" name="Диапазон1_1_1" securityDescriptor="O:WDG:WDD:(A;;CC;;;WD)"/>
  </protectedRanges>
  <mergeCells count="30">
    <mergeCell ref="G9:G11"/>
    <mergeCell ref="A13:L13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H9:K9"/>
    <mergeCell ref="E9:E11"/>
    <mergeCell ref="F9:F11"/>
    <mergeCell ref="A19:L19"/>
    <mergeCell ref="A14:L14"/>
    <mergeCell ref="A33:H33"/>
    <mergeCell ref="A34:B34"/>
    <mergeCell ref="C34:D34"/>
    <mergeCell ref="E34:F34"/>
    <mergeCell ref="G34:H34"/>
    <mergeCell ref="K38:K39"/>
    <mergeCell ref="H38:H39"/>
    <mergeCell ref="I38:I39"/>
    <mergeCell ref="J38:J39"/>
    <mergeCell ref="K34:N34"/>
    <mergeCell ref="A23:L23"/>
  </mergeCells>
  <phoneticPr fontId="3" type="noConversion"/>
  <pageMargins left="0.45" right="0.32" top="0.82" bottom="0.47" header="0.5" footer="0.41"/>
  <pageSetup paperSize="9" scale="60" fitToHeight="1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view="pageBreakPreview" topLeftCell="C1" zoomScaleNormal="100" workbookViewId="0">
      <selection activeCell="H17" sqref="H17"/>
    </sheetView>
  </sheetViews>
  <sheetFormatPr defaultRowHeight="18.75" x14ac:dyDescent="0.3"/>
  <cols>
    <col min="1" max="1" width="5.85546875" style="7" customWidth="1"/>
    <col min="2" max="2" width="61.28515625" style="7" customWidth="1"/>
    <col min="3" max="3" width="10" style="8" customWidth="1"/>
    <col min="4" max="4" width="9" style="7" customWidth="1"/>
    <col min="5" max="5" width="17.140625" style="9" customWidth="1"/>
    <col min="6" max="6" width="14.28515625" style="7" customWidth="1"/>
    <col min="7" max="7" width="18.5703125" style="7" customWidth="1"/>
    <col min="8" max="8" width="17.28515625" style="7" customWidth="1"/>
    <col min="9" max="9" width="18" style="7" customWidth="1"/>
    <col min="10" max="10" width="18.85546875" style="7" customWidth="1"/>
    <col min="11" max="11" width="17.42578125" style="7" customWidth="1"/>
    <col min="12" max="12" width="20.85546875" style="15" customWidth="1"/>
    <col min="13" max="16384" width="9.140625" style="5"/>
  </cols>
  <sheetData>
    <row r="1" spans="1:18" ht="19.5" customHeight="1" x14ac:dyDescent="0.3">
      <c r="J1" s="10" t="s">
        <v>45</v>
      </c>
      <c r="K1" s="11"/>
      <c r="L1" s="12"/>
    </row>
    <row r="2" spans="1:18" ht="20.25" customHeight="1" x14ac:dyDescent="0.3">
      <c r="H2" s="11"/>
      <c r="J2" s="10" t="s">
        <v>10</v>
      </c>
      <c r="K2" s="11"/>
      <c r="L2" s="12"/>
    </row>
    <row r="3" spans="1:18" ht="20.25" x14ac:dyDescent="0.3">
      <c r="H3" s="11"/>
      <c r="J3" s="10" t="s">
        <v>5</v>
      </c>
      <c r="K3" s="10"/>
      <c r="L3" s="12"/>
    </row>
    <row r="4" spans="1:18" ht="22.5" customHeight="1" x14ac:dyDescent="0.3">
      <c r="J4" s="114">
        <v>42794</v>
      </c>
      <c r="K4" s="14" t="s">
        <v>79</v>
      </c>
    </row>
    <row r="5" spans="1:18" ht="24.75" customHeight="1" x14ac:dyDescent="0.3">
      <c r="J5" s="147"/>
      <c r="K5" s="14"/>
    </row>
    <row r="6" spans="1:18" ht="17.25" customHeight="1" x14ac:dyDescent="0.3">
      <c r="A6" s="248" t="s">
        <v>11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</row>
    <row r="7" spans="1:18" ht="18" customHeight="1" x14ac:dyDescent="0.3">
      <c r="A7" s="249" t="s">
        <v>48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</row>
    <row r="8" spans="1:18" ht="38.25" customHeight="1" x14ac:dyDescent="0.3">
      <c r="A8" s="261" t="s">
        <v>40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8" ht="27.75" customHeight="1" x14ac:dyDescent="0.3">
      <c r="L9" s="8" t="s">
        <v>12</v>
      </c>
    </row>
    <row r="10" spans="1:18" x14ac:dyDescent="0.3">
      <c r="A10" s="250" t="s">
        <v>8</v>
      </c>
      <c r="B10" s="250" t="s">
        <v>13</v>
      </c>
      <c r="C10" s="250" t="s">
        <v>7</v>
      </c>
      <c r="D10" s="250" t="s">
        <v>14</v>
      </c>
      <c r="E10" s="250" t="s">
        <v>15</v>
      </c>
      <c r="F10" s="250" t="s">
        <v>35</v>
      </c>
      <c r="G10" s="250" t="s">
        <v>36</v>
      </c>
      <c r="H10" s="255" t="s">
        <v>16</v>
      </c>
      <c r="I10" s="256"/>
      <c r="J10" s="256"/>
      <c r="K10" s="257"/>
      <c r="L10" s="250" t="s">
        <v>17</v>
      </c>
      <c r="M10" s="13"/>
      <c r="N10" s="13"/>
      <c r="O10" s="13"/>
      <c r="P10" s="13"/>
      <c r="Q10" s="13"/>
      <c r="R10" s="13"/>
    </row>
    <row r="11" spans="1:18" ht="17.25" customHeight="1" x14ac:dyDescent="0.3">
      <c r="A11" s="251"/>
      <c r="B11" s="251"/>
      <c r="C11" s="253"/>
      <c r="D11" s="251"/>
      <c r="E11" s="251"/>
      <c r="F11" s="251"/>
      <c r="G11" s="251"/>
      <c r="H11" s="250" t="s">
        <v>18</v>
      </c>
      <c r="I11" s="250" t="s">
        <v>19</v>
      </c>
      <c r="J11" s="250" t="s">
        <v>20</v>
      </c>
      <c r="K11" s="250" t="s">
        <v>21</v>
      </c>
      <c r="L11" s="251"/>
      <c r="M11" s="13"/>
      <c r="N11" s="13"/>
      <c r="O11" s="13"/>
      <c r="P11" s="13"/>
      <c r="Q11" s="13"/>
      <c r="R11" s="13"/>
    </row>
    <row r="12" spans="1:18" x14ac:dyDescent="0.3">
      <c r="A12" s="252"/>
      <c r="B12" s="252"/>
      <c r="C12" s="254"/>
      <c r="D12" s="252"/>
      <c r="E12" s="252"/>
      <c r="F12" s="252"/>
      <c r="G12" s="252"/>
      <c r="H12" s="252"/>
      <c r="I12" s="252"/>
      <c r="J12" s="252"/>
      <c r="K12" s="252"/>
      <c r="L12" s="252"/>
      <c r="M12" s="13"/>
      <c r="N12" s="13"/>
      <c r="O12" s="13"/>
      <c r="P12" s="13"/>
      <c r="Q12" s="13"/>
      <c r="R12" s="13"/>
    </row>
    <row r="13" spans="1:18" s="18" customFormat="1" ht="11.25" x14ac:dyDescent="0.2">
      <c r="A13" s="32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32">
        <v>11</v>
      </c>
      <c r="L13" s="32">
        <v>12</v>
      </c>
      <c r="M13" s="17"/>
      <c r="N13" s="17"/>
      <c r="O13" s="17"/>
      <c r="P13" s="17"/>
      <c r="Q13" s="17"/>
      <c r="R13" s="17"/>
    </row>
    <row r="14" spans="1:18" ht="131.25" x14ac:dyDescent="0.3">
      <c r="A14" s="145">
        <v>1</v>
      </c>
      <c r="B14" s="150" t="s">
        <v>46</v>
      </c>
      <c r="C14" s="151" t="s">
        <v>71</v>
      </c>
      <c r="D14" s="152">
        <v>3132</v>
      </c>
      <c r="E14" s="192"/>
      <c r="F14" s="192"/>
      <c r="G14" s="193">
        <f>H14+I14+J14+K14</f>
        <v>3604032</v>
      </c>
      <c r="H14" s="193">
        <v>1421366</v>
      </c>
      <c r="I14" s="193">
        <v>1798711</v>
      </c>
      <c r="J14" s="193">
        <v>383955</v>
      </c>
      <c r="K14" s="149">
        <v>0</v>
      </c>
      <c r="L14" s="148" t="s">
        <v>41</v>
      </c>
      <c r="M14" s="153" t="s">
        <v>42</v>
      </c>
      <c r="N14" s="153"/>
      <c r="O14" s="153"/>
      <c r="P14" s="154"/>
      <c r="Q14" s="13"/>
      <c r="R14" s="13"/>
    </row>
    <row r="15" spans="1:18" s="103" customFormat="1" ht="21" customHeight="1" x14ac:dyDescent="0.3">
      <c r="A15" s="155"/>
      <c r="B15" s="156" t="s">
        <v>27</v>
      </c>
      <c r="C15" s="157"/>
      <c r="D15" s="158"/>
      <c r="E15" s="159"/>
      <c r="F15" s="160"/>
      <c r="G15" s="161">
        <f t="shared" ref="G15:K16" si="0">G14</f>
        <v>3604032</v>
      </c>
      <c r="H15" s="161">
        <f t="shared" si="0"/>
        <v>1421366</v>
      </c>
      <c r="I15" s="161">
        <f t="shared" si="0"/>
        <v>1798711</v>
      </c>
      <c r="J15" s="161">
        <f t="shared" si="0"/>
        <v>383955</v>
      </c>
      <c r="K15" s="161">
        <f t="shared" si="0"/>
        <v>0</v>
      </c>
      <c r="L15" s="162"/>
    </row>
    <row r="16" spans="1:18" ht="27.75" customHeight="1" x14ac:dyDescent="0.3">
      <c r="A16" s="77"/>
      <c r="B16" s="163" t="s">
        <v>1</v>
      </c>
      <c r="C16" s="164"/>
      <c r="D16" s="164"/>
      <c r="E16" s="165"/>
      <c r="F16" s="165"/>
      <c r="G16" s="166">
        <f t="shared" si="0"/>
        <v>3604032</v>
      </c>
      <c r="H16" s="166">
        <f t="shared" si="0"/>
        <v>1421366</v>
      </c>
      <c r="I16" s="166">
        <f t="shared" si="0"/>
        <v>1798711</v>
      </c>
      <c r="J16" s="166">
        <f t="shared" si="0"/>
        <v>383955</v>
      </c>
      <c r="K16" s="166">
        <f t="shared" si="0"/>
        <v>0</v>
      </c>
      <c r="L16" s="167"/>
      <c r="M16" s="168"/>
    </row>
    <row r="17" spans="1:13" ht="24.75" customHeight="1" x14ac:dyDescent="0.3">
      <c r="A17" s="84"/>
      <c r="M17" s="168"/>
    </row>
    <row r="18" spans="1:13" s="172" customFormat="1" ht="32.25" customHeight="1" x14ac:dyDescent="0.35">
      <c r="A18" s="169" t="s">
        <v>43</v>
      </c>
      <c r="B18" s="169"/>
      <c r="C18" s="169"/>
      <c r="D18" s="169"/>
      <c r="E18" s="262" t="s">
        <v>44</v>
      </c>
      <c r="F18" s="262"/>
      <c r="G18" s="262"/>
      <c r="H18" s="262"/>
      <c r="I18" s="262"/>
      <c r="J18" s="262"/>
      <c r="K18" s="262"/>
      <c r="L18" s="170"/>
      <c r="M18" s="171"/>
    </row>
    <row r="19" spans="1:13" ht="18.600000000000001" customHeight="1" x14ac:dyDescent="0.3">
      <c r="A19" s="40"/>
      <c r="B19" s="173"/>
      <c r="C19" s="174"/>
      <c r="D19" s="174" t="s">
        <v>25</v>
      </c>
      <c r="E19" s="175"/>
      <c r="F19" s="40"/>
      <c r="G19" s="176"/>
      <c r="H19" s="177"/>
      <c r="I19" s="178"/>
      <c r="J19" s="40"/>
      <c r="K19" s="179"/>
      <c r="L19" s="180"/>
      <c r="M19" s="168"/>
    </row>
    <row r="20" spans="1:13" ht="18.600000000000001" customHeight="1" x14ac:dyDescent="0.3">
      <c r="A20" s="40"/>
      <c r="B20" s="173"/>
      <c r="C20" s="174"/>
      <c r="D20" s="174"/>
      <c r="E20" s="175"/>
      <c r="F20" s="40"/>
      <c r="G20" s="176"/>
      <c r="H20" s="177"/>
      <c r="I20" s="178"/>
      <c r="J20" s="40"/>
      <c r="K20" s="179"/>
      <c r="L20" s="180"/>
      <c r="M20" s="168"/>
    </row>
    <row r="21" spans="1:13" ht="18.600000000000001" customHeight="1" x14ac:dyDescent="0.3">
      <c r="A21" s="40"/>
      <c r="B21" s="173"/>
      <c r="C21" s="174"/>
      <c r="D21" s="174"/>
      <c r="E21" s="175"/>
      <c r="F21" s="40"/>
      <c r="G21" s="176"/>
      <c r="H21" s="177"/>
      <c r="I21" s="178"/>
      <c r="J21" s="40"/>
      <c r="K21" s="179"/>
      <c r="L21" s="180"/>
      <c r="M21" s="168"/>
    </row>
    <row r="22" spans="1:13" ht="18.600000000000001" customHeight="1" x14ac:dyDescent="0.3">
      <c r="A22" s="40"/>
      <c r="B22" s="173"/>
      <c r="C22" s="174"/>
      <c r="D22" s="174"/>
      <c r="E22" s="175"/>
      <c r="F22" s="40"/>
      <c r="G22" s="176"/>
      <c r="H22" s="177"/>
      <c r="I22" s="178"/>
      <c r="J22" s="40"/>
      <c r="K22" s="179"/>
      <c r="L22" s="180"/>
      <c r="M22" s="168"/>
    </row>
    <row r="23" spans="1:13" x14ac:dyDescent="0.3">
      <c r="E23" s="110"/>
      <c r="F23" s="93"/>
      <c r="G23" s="95"/>
      <c r="H23" s="93"/>
      <c r="I23" s="93"/>
      <c r="J23" s="181"/>
      <c r="K23" s="181"/>
      <c r="L23" s="181"/>
    </row>
    <row r="24" spans="1:13" x14ac:dyDescent="0.3">
      <c r="D24" s="182"/>
      <c r="E24" s="183"/>
      <c r="F24" s="184"/>
      <c r="G24" s="185"/>
      <c r="H24" s="184"/>
      <c r="I24" s="93"/>
      <c r="J24" s="181"/>
      <c r="K24" s="181"/>
      <c r="L24" s="184"/>
    </row>
    <row r="25" spans="1:13" x14ac:dyDescent="0.3">
      <c r="D25" s="182"/>
      <c r="E25" s="183"/>
      <c r="F25" s="184"/>
      <c r="G25" s="185"/>
      <c r="H25" s="184"/>
      <c r="I25" s="93"/>
      <c r="J25" s="186"/>
      <c r="K25" s="186"/>
      <c r="L25" s="187"/>
    </row>
    <row r="26" spans="1:13" x14ac:dyDescent="0.3">
      <c r="D26" s="168"/>
      <c r="E26" s="188"/>
      <c r="F26" s="189"/>
      <c r="G26" s="190"/>
      <c r="H26" s="189"/>
      <c r="I26" s="90"/>
      <c r="J26" s="90"/>
      <c r="K26" s="90"/>
      <c r="L26" s="93"/>
    </row>
    <row r="27" spans="1:13" x14ac:dyDescent="0.3">
      <c r="E27" s="66"/>
      <c r="F27" s="90"/>
      <c r="G27" s="90"/>
      <c r="H27" s="90"/>
      <c r="I27" s="90"/>
      <c r="J27" s="90"/>
      <c r="K27" s="90"/>
      <c r="L27" s="94"/>
    </row>
    <row r="28" spans="1:13" x14ac:dyDescent="0.3">
      <c r="E28" s="66"/>
      <c r="F28" s="90"/>
      <c r="G28" s="90"/>
      <c r="H28" s="90"/>
      <c r="I28" s="90"/>
      <c r="J28" s="90"/>
      <c r="K28" s="90"/>
      <c r="L28" s="94"/>
    </row>
    <row r="29" spans="1:13" x14ac:dyDescent="0.3">
      <c r="E29" s="66"/>
      <c r="F29" s="90"/>
      <c r="G29" s="90"/>
      <c r="H29" s="90"/>
      <c r="I29" s="90"/>
      <c r="J29" s="90"/>
      <c r="K29" s="90"/>
      <c r="L29" s="94"/>
    </row>
    <row r="30" spans="1:13" x14ac:dyDescent="0.3">
      <c r="E30" s="66"/>
      <c r="F30" s="90"/>
      <c r="G30" s="90"/>
      <c r="H30" s="90"/>
      <c r="I30" s="90"/>
      <c r="J30" s="90"/>
      <c r="K30" s="90"/>
      <c r="L30" s="94"/>
    </row>
    <row r="31" spans="1:13" x14ac:dyDescent="0.3">
      <c r="E31" s="66"/>
      <c r="F31" s="90"/>
      <c r="G31" s="90"/>
      <c r="H31" s="90"/>
      <c r="I31" s="90"/>
      <c r="J31" s="90"/>
      <c r="K31" s="90"/>
      <c r="L31" s="94"/>
    </row>
    <row r="32" spans="1:13" x14ac:dyDescent="0.3">
      <c r="E32" s="66"/>
      <c r="F32" s="90"/>
      <c r="G32" s="90"/>
      <c r="H32" s="90"/>
      <c r="I32" s="90"/>
      <c r="J32" s="90"/>
      <c r="K32" s="90"/>
      <c r="L32" s="94"/>
    </row>
    <row r="33" spans="5:12" x14ac:dyDescent="0.3">
      <c r="E33" s="66"/>
      <c r="F33" s="90"/>
      <c r="G33" s="90"/>
      <c r="H33" s="90"/>
      <c r="I33" s="90"/>
      <c r="J33" s="90"/>
      <c r="K33" s="90"/>
      <c r="L33" s="94"/>
    </row>
    <row r="34" spans="5:12" x14ac:dyDescent="0.3">
      <c r="E34" s="66"/>
      <c r="F34" s="90"/>
      <c r="G34" s="90"/>
      <c r="H34" s="90"/>
      <c r="I34" s="90"/>
      <c r="J34" s="90"/>
      <c r="K34" s="90"/>
      <c r="L34" s="94"/>
    </row>
    <row r="35" spans="5:12" x14ac:dyDescent="0.3">
      <c r="E35" s="66"/>
      <c r="F35" s="90"/>
      <c r="G35" s="90"/>
      <c r="H35" s="90"/>
      <c r="I35" s="90"/>
      <c r="J35" s="90"/>
      <c r="K35" s="90"/>
      <c r="L35" s="94"/>
    </row>
    <row r="36" spans="5:12" x14ac:dyDescent="0.3">
      <c r="E36" s="66"/>
      <c r="F36" s="90"/>
      <c r="G36" s="90"/>
      <c r="H36" s="90"/>
      <c r="I36" s="90"/>
      <c r="J36" s="90"/>
      <c r="K36" s="90"/>
      <c r="L36" s="94"/>
    </row>
    <row r="37" spans="5:12" x14ac:dyDescent="0.3">
      <c r="E37" s="66"/>
      <c r="F37" s="90"/>
      <c r="G37" s="90"/>
      <c r="H37" s="90"/>
      <c r="I37" s="90"/>
      <c r="J37" s="90"/>
      <c r="K37" s="90"/>
      <c r="L37" s="94"/>
    </row>
    <row r="38" spans="5:12" x14ac:dyDescent="0.3">
      <c r="E38" s="66"/>
      <c r="F38" s="90"/>
      <c r="G38" s="90"/>
      <c r="H38" s="90"/>
      <c r="I38" s="90"/>
      <c r="J38" s="90"/>
      <c r="K38" s="90"/>
      <c r="L38" s="94"/>
    </row>
    <row r="39" spans="5:12" x14ac:dyDescent="0.3">
      <c r="E39" s="66"/>
      <c r="F39" s="90"/>
      <c r="G39" s="90"/>
      <c r="H39" s="90"/>
      <c r="I39" s="90"/>
      <c r="J39" s="90"/>
      <c r="K39" s="90"/>
      <c r="L39" s="94"/>
    </row>
    <row r="40" spans="5:12" x14ac:dyDescent="0.3">
      <c r="E40" s="66"/>
      <c r="F40" s="90"/>
      <c r="G40" s="90"/>
      <c r="H40" s="90"/>
      <c r="I40" s="90"/>
      <c r="J40" s="90"/>
      <c r="K40" s="90"/>
      <c r="L40" s="94"/>
    </row>
    <row r="41" spans="5:12" x14ac:dyDescent="0.3">
      <c r="E41" s="66"/>
      <c r="F41" s="90"/>
      <c r="G41" s="90"/>
      <c r="H41" s="90"/>
      <c r="I41" s="90"/>
      <c r="J41" s="90"/>
      <c r="K41" s="90"/>
      <c r="L41" s="94"/>
    </row>
    <row r="42" spans="5:12" x14ac:dyDescent="0.3">
      <c r="E42" s="66"/>
      <c r="F42" s="90"/>
      <c r="G42" s="90"/>
      <c r="H42" s="90"/>
      <c r="I42" s="90"/>
      <c r="J42" s="90"/>
      <c r="K42" s="90"/>
      <c r="L42" s="94"/>
    </row>
    <row r="43" spans="5:12" x14ac:dyDescent="0.3">
      <c r="E43" s="66"/>
      <c r="F43" s="90"/>
      <c r="G43" s="90"/>
      <c r="H43" s="90"/>
      <c r="I43" s="90"/>
      <c r="J43" s="90"/>
      <c r="K43" s="90"/>
      <c r="L43" s="94"/>
    </row>
    <row r="44" spans="5:12" x14ac:dyDescent="0.3">
      <c r="E44" s="66"/>
      <c r="F44" s="90"/>
      <c r="G44" s="90"/>
      <c r="H44" s="90"/>
      <c r="I44" s="90"/>
      <c r="J44" s="90"/>
      <c r="K44" s="90"/>
      <c r="L44" s="94"/>
    </row>
    <row r="45" spans="5:12" x14ac:dyDescent="0.3">
      <c r="E45" s="66"/>
      <c r="F45" s="90"/>
      <c r="G45" s="90"/>
      <c r="H45" s="90"/>
      <c r="I45" s="90"/>
      <c r="J45" s="90"/>
      <c r="K45" s="90"/>
      <c r="L45" s="94"/>
    </row>
    <row r="46" spans="5:12" x14ac:dyDescent="0.3">
      <c r="E46" s="66"/>
      <c r="F46" s="90"/>
      <c r="G46" s="90"/>
      <c r="H46" s="90"/>
      <c r="I46" s="90"/>
      <c r="J46" s="90"/>
      <c r="K46" s="90"/>
      <c r="L46" s="94"/>
    </row>
    <row r="47" spans="5:12" x14ac:dyDescent="0.3">
      <c r="E47" s="66"/>
      <c r="F47" s="90"/>
      <c r="G47" s="90"/>
      <c r="H47" s="90"/>
      <c r="I47" s="90"/>
      <c r="J47" s="90"/>
      <c r="K47" s="90"/>
      <c r="L47" s="94"/>
    </row>
    <row r="48" spans="5:12" x14ac:dyDescent="0.3">
      <c r="E48" s="66"/>
      <c r="F48" s="90"/>
      <c r="G48" s="90"/>
      <c r="H48" s="90"/>
      <c r="I48" s="90"/>
      <c r="J48" s="90"/>
      <c r="K48" s="90"/>
      <c r="L48" s="94"/>
    </row>
    <row r="49" spans="5:12" x14ac:dyDescent="0.3">
      <c r="E49" s="66"/>
      <c r="F49" s="90"/>
      <c r="G49" s="90"/>
      <c r="H49" s="90"/>
      <c r="I49" s="90"/>
      <c r="J49" s="90"/>
      <c r="K49" s="90"/>
      <c r="L49" s="94"/>
    </row>
    <row r="50" spans="5:12" x14ac:dyDescent="0.3">
      <c r="E50" s="66"/>
      <c r="F50" s="90"/>
      <c r="G50" s="90"/>
      <c r="H50" s="90"/>
      <c r="I50" s="90"/>
      <c r="J50" s="90"/>
      <c r="K50" s="90"/>
      <c r="L50" s="94"/>
    </row>
    <row r="51" spans="5:12" x14ac:dyDescent="0.3">
      <c r="E51" s="66"/>
      <c r="F51" s="90"/>
      <c r="G51" s="90"/>
      <c r="H51" s="90"/>
      <c r="I51" s="90"/>
      <c r="J51" s="90"/>
      <c r="K51" s="90"/>
      <c r="L51" s="94"/>
    </row>
    <row r="52" spans="5:12" x14ac:dyDescent="0.3">
      <c r="E52" s="66"/>
      <c r="F52" s="90"/>
      <c r="G52" s="90"/>
      <c r="H52" s="90"/>
      <c r="I52" s="90"/>
      <c r="J52" s="90"/>
      <c r="K52" s="90"/>
      <c r="L52" s="94"/>
    </row>
    <row r="53" spans="5:12" x14ac:dyDescent="0.3">
      <c r="E53" s="66"/>
      <c r="F53" s="90"/>
      <c r="G53" s="90"/>
      <c r="H53" s="90"/>
      <c r="I53" s="90"/>
      <c r="J53" s="90"/>
      <c r="K53" s="90"/>
      <c r="L53" s="94"/>
    </row>
    <row r="54" spans="5:12" x14ac:dyDescent="0.3">
      <c r="E54" s="66"/>
      <c r="F54" s="90"/>
      <c r="G54" s="90"/>
      <c r="H54" s="90"/>
      <c r="I54" s="90"/>
      <c r="J54" s="90"/>
      <c r="K54" s="90"/>
      <c r="L54" s="94"/>
    </row>
    <row r="55" spans="5:12" x14ac:dyDescent="0.3">
      <c r="E55" s="66"/>
      <c r="F55" s="90"/>
      <c r="G55" s="90"/>
      <c r="H55" s="90"/>
      <c r="I55" s="90"/>
      <c r="J55" s="90"/>
      <c r="K55" s="90"/>
      <c r="L55" s="94"/>
    </row>
    <row r="56" spans="5:12" x14ac:dyDescent="0.3">
      <c r="E56" s="66"/>
      <c r="F56" s="90"/>
      <c r="G56" s="90"/>
      <c r="H56" s="90"/>
      <c r="I56" s="90"/>
      <c r="J56" s="90"/>
      <c r="K56" s="90"/>
      <c r="L56" s="94"/>
    </row>
    <row r="57" spans="5:12" x14ac:dyDescent="0.3">
      <c r="E57" s="66"/>
      <c r="F57" s="90"/>
      <c r="G57" s="90"/>
      <c r="H57" s="90"/>
      <c r="I57" s="90"/>
      <c r="J57" s="90"/>
      <c r="K57" s="90"/>
      <c r="L57" s="94"/>
    </row>
    <row r="58" spans="5:12" x14ac:dyDescent="0.3">
      <c r="E58" s="66"/>
      <c r="F58" s="90"/>
      <c r="G58" s="90"/>
      <c r="H58" s="90"/>
      <c r="I58" s="90"/>
      <c r="J58" s="90"/>
      <c r="K58" s="90"/>
      <c r="L58" s="94"/>
    </row>
    <row r="59" spans="5:12" x14ac:dyDescent="0.3">
      <c r="E59" s="66"/>
      <c r="F59" s="90"/>
      <c r="G59" s="90"/>
      <c r="H59" s="90"/>
      <c r="I59" s="90"/>
      <c r="J59" s="90"/>
      <c r="K59" s="90"/>
      <c r="L59" s="94"/>
    </row>
    <row r="60" spans="5:12" x14ac:dyDescent="0.3">
      <c r="E60" s="66"/>
      <c r="F60" s="90"/>
      <c r="G60" s="90"/>
      <c r="H60" s="90"/>
      <c r="I60" s="90"/>
      <c r="J60" s="90"/>
      <c r="K60" s="90"/>
      <c r="L60" s="94"/>
    </row>
    <row r="61" spans="5:12" x14ac:dyDescent="0.3">
      <c r="E61" s="66"/>
      <c r="F61" s="90"/>
      <c r="G61" s="90"/>
      <c r="H61" s="90"/>
      <c r="I61" s="90"/>
      <c r="J61" s="90"/>
      <c r="K61" s="90"/>
      <c r="L61" s="94"/>
    </row>
    <row r="62" spans="5:12" x14ac:dyDescent="0.3">
      <c r="E62" s="66"/>
      <c r="F62" s="90"/>
      <c r="G62" s="90"/>
      <c r="H62" s="90"/>
      <c r="I62" s="90"/>
      <c r="J62" s="90"/>
      <c r="K62" s="90"/>
      <c r="L62" s="94"/>
    </row>
    <row r="63" spans="5:12" x14ac:dyDescent="0.3">
      <c r="E63" s="66"/>
      <c r="F63" s="90"/>
      <c r="G63" s="90"/>
      <c r="H63" s="90"/>
      <c r="I63" s="90"/>
      <c r="J63" s="90"/>
      <c r="K63" s="90"/>
      <c r="L63" s="94"/>
    </row>
    <row r="64" spans="5:12" x14ac:dyDescent="0.3">
      <c r="E64" s="66"/>
      <c r="F64" s="90"/>
      <c r="G64" s="90"/>
      <c r="H64" s="90"/>
      <c r="I64" s="90"/>
      <c r="J64" s="90"/>
      <c r="K64" s="90"/>
      <c r="L64" s="94"/>
    </row>
    <row r="65" spans="5:12" x14ac:dyDescent="0.3">
      <c r="E65" s="66"/>
      <c r="F65" s="90"/>
      <c r="G65" s="90"/>
      <c r="H65" s="90"/>
      <c r="I65" s="90"/>
      <c r="J65" s="90"/>
      <c r="K65" s="90"/>
      <c r="L65" s="94"/>
    </row>
    <row r="66" spans="5:12" x14ac:dyDescent="0.3">
      <c r="E66" s="66"/>
      <c r="F66" s="90"/>
      <c r="G66" s="90"/>
      <c r="H66" s="90"/>
      <c r="I66" s="90"/>
      <c r="J66" s="90"/>
      <c r="K66" s="90"/>
      <c r="L66" s="94"/>
    </row>
    <row r="67" spans="5:12" x14ac:dyDescent="0.3">
      <c r="E67" s="66"/>
      <c r="F67" s="90"/>
      <c r="G67" s="90"/>
      <c r="H67" s="90"/>
      <c r="I67" s="90"/>
      <c r="J67" s="90"/>
      <c r="K67" s="90"/>
      <c r="L67" s="94"/>
    </row>
    <row r="68" spans="5:12" x14ac:dyDescent="0.3">
      <c r="E68" s="66"/>
      <c r="F68" s="90"/>
      <c r="G68" s="90"/>
      <c r="H68" s="90"/>
      <c r="I68" s="90"/>
      <c r="J68" s="90"/>
      <c r="K68" s="90"/>
      <c r="L68" s="94"/>
    </row>
    <row r="69" spans="5:12" x14ac:dyDescent="0.3">
      <c r="E69" s="66"/>
      <c r="F69" s="90"/>
      <c r="G69" s="90"/>
      <c r="H69" s="90"/>
      <c r="I69" s="90"/>
      <c r="J69" s="90"/>
      <c r="K69" s="90"/>
      <c r="L69" s="94"/>
    </row>
    <row r="70" spans="5:12" x14ac:dyDescent="0.3">
      <c r="E70" s="66"/>
      <c r="F70" s="90"/>
      <c r="G70" s="90"/>
      <c r="H70" s="90"/>
      <c r="I70" s="90"/>
      <c r="J70" s="90"/>
      <c r="K70" s="90"/>
      <c r="L70" s="94"/>
    </row>
    <row r="71" spans="5:12" x14ac:dyDescent="0.3">
      <c r="E71" s="66"/>
      <c r="F71" s="90"/>
      <c r="G71" s="90"/>
      <c r="H71" s="90"/>
      <c r="I71" s="90"/>
      <c r="J71" s="90"/>
      <c r="K71" s="90"/>
      <c r="L71" s="94"/>
    </row>
    <row r="72" spans="5:12" x14ac:dyDescent="0.3">
      <c r="E72" s="66"/>
      <c r="F72" s="90"/>
      <c r="G72" s="90"/>
      <c r="H72" s="90"/>
      <c r="I72" s="90"/>
      <c r="J72" s="90"/>
      <c r="K72" s="90"/>
      <c r="L72" s="94"/>
    </row>
    <row r="73" spans="5:12" x14ac:dyDescent="0.3">
      <c r="L73" s="191"/>
    </row>
    <row r="74" spans="5:12" x14ac:dyDescent="0.3">
      <c r="L74" s="191"/>
    </row>
    <row r="75" spans="5:12" x14ac:dyDescent="0.3">
      <c r="L75" s="191"/>
    </row>
    <row r="76" spans="5:12" x14ac:dyDescent="0.3">
      <c r="L76" s="191"/>
    </row>
    <row r="77" spans="5:12" x14ac:dyDescent="0.3">
      <c r="L77" s="191"/>
    </row>
    <row r="78" spans="5:12" x14ac:dyDescent="0.3">
      <c r="L78" s="191"/>
    </row>
    <row r="79" spans="5:12" x14ac:dyDescent="0.3">
      <c r="L79" s="191"/>
    </row>
    <row r="80" spans="5:12" x14ac:dyDescent="0.3">
      <c r="L80" s="191"/>
    </row>
    <row r="81" spans="12:12" x14ac:dyDescent="0.3">
      <c r="L81" s="191"/>
    </row>
    <row r="82" spans="12:12" x14ac:dyDescent="0.3">
      <c r="L82" s="191"/>
    </row>
    <row r="83" spans="12:12" x14ac:dyDescent="0.3">
      <c r="L83" s="191"/>
    </row>
    <row r="84" spans="12:12" x14ac:dyDescent="0.3">
      <c r="L84" s="191"/>
    </row>
    <row r="85" spans="12:12" x14ac:dyDescent="0.3">
      <c r="L85" s="191"/>
    </row>
    <row r="86" spans="12:12" x14ac:dyDescent="0.3">
      <c r="L86" s="191"/>
    </row>
    <row r="87" spans="12:12" x14ac:dyDescent="0.3">
      <c r="L87" s="191"/>
    </row>
    <row r="88" spans="12:12" x14ac:dyDescent="0.3">
      <c r="L88" s="191"/>
    </row>
    <row r="89" spans="12:12" x14ac:dyDescent="0.3">
      <c r="L89" s="191"/>
    </row>
    <row r="90" spans="12:12" x14ac:dyDescent="0.3">
      <c r="L90" s="191"/>
    </row>
    <row r="91" spans="12:12" x14ac:dyDescent="0.3">
      <c r="L91" s="191"/>
    </row>
    <row r="92" spans="12:12" x14ac:dyDescent="0.3">
      <c r="L92" s="191"/>
    </row>
    <row r="93" spans="12:12" x14ac:dyDescent="0.3">
      <c r="L93" s="191"/>
    </row>
    <row r="94" spans="12:12" x14ac:dyDescent="0.3">
      <c r="L94" s="191"/>
    </row>
    <row r="95" spans="12:12" x14ac:dyDescent="0.3">
      <c r="L95" s="191"/>
    </row>
  </sheetData>
  <protectedRanges>
    <protectedRange password="CE28" sqref="H19:H22" name="Диапазон1_1_1_1" securityDescriptor="O:WDG:WDD:(A;;CC;;;WD)"/>
  </protectedRanges>
  <mergeCells count="17">
    <mergeCell ref="E18:K18"/>
    <mergeCell ref="H10:K10"/>
    <mergeCell ref="L10:L12"/>
    <mergeCell ref="H11:H12"/>
    <mergeCell ref="I11:I12"/>
    <mergeCell ref="J11:J12"/>
    <mergeCell ref="K11:K12"/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</mergeCells>
  <phoneticPr fontId="3" type="noConversion"/>
  <pageMargins left="0.75" right="0.75" top="1" bottom="1" header="0.5" footer="0.5"/>
  <pageSetup paperSize="9" scale="57" orientation="landscape" verticalDpi="4294967295" r:id="rId1"/>
  <headerFooter alignWithMargins="0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topLeftCell="C1" workbookViewId="0">
      <selection activeCell="F15" sqref="F15"/>
    </sheetView>
  </sheetViews>
  <sheetFormatPr defaultRowHeight="18.75" x14ac:dyDescent="0.3"/>
  <cols>
    <col min="1" max="1" width="6.85546875" style="7" customWidth="1"/>
    <col min="2" max="2" width="56.42578125" style="7" customWidth="1"/>
    <col min="3" max="3" width="10" style="8" customWidth="1"/>
    <col min="4" max="4" width="9" style="7" customWidth="1"/>
    <col min="5" max="5" width="16" style="9" customWidth="1"/>
    <col min="6" max="6" width="14.140625" style="7" customWidth="1"/>
    <col min="7" max="7" width="23.28515625" style="7" customWidth="1"/>
    <col min="8" max="8" width="17.42578125" style="7" customWidth="1"/>
    <col min="9" max="9" width="16.5703125" style="7" customWidth="1"/>
    <col min="10" max="10" width="15.5703125" style="7" customWidth="1"/>
    <col min="11" max="11" width="14.28515625" style="7" customWidth="1"/>
    <col min="12" max="12" width="18.5703125" style="15" customWidth="1"/>
    <col min="13" max="13" width="19" style="90" customWidth="1"/>
    <col min="14" max="14" width="11.42578125" style="90" bestFit="1" customWidth="1"/>
    <col min="15" max="15" width="13.42578125" style="13" bestFit="1" customWidth="1"/>
    <col min="16" max="16" width="10.5703125" style="13" bestFit="1" customWidth="1"/>
    <col min="17" max="23" width="9.140625" style="13"/>
    <col min="24" max="16384" width="9.140625" style="5"/>
  </cols>
  <sheetData>
    <row r="1" spans="1:23" ht="17.25" customHeight="1" x14ac:dyDescent="0.3">
      <c r="J1" s="10" t="s">
        <v>61</v>
      </c>
      <c r="K1" s="11"/>
      <c r="L1" s="12"/>
    </row>
    <row r="2" spans="1:23" ht="18" customHeight="1" x14ac:dyDescent="0.3">
      <c r="H2" s="11"/>
      <c r="J2" s="10" t="s">
        <v>10</v>
      </c>
      <c r="K2" s="10"/>
      <c r="L2" s="10"/>
    </row>
    <row r="3" spans="1:23" ht="20.25" x14ac:dyDescent="0.3">
      <c r="H3" s="11"/>
      <c r="J3" s="10" t="s">
        <v>5</v>
      </c>
      <c r="K3" s="10"/>
      <c r="L3" s="12"/>
    </row>
    <row r="4" spans="1:23" ht="15.75" customHeight="1" x14ac:dyDescent="0.3">
      <c r="J4" s="115">
        <v>42794</v>
      </c>
      <c r="K4" s="14" t="s">
        <v>79</v>
      </c>
    </row>
    <row r="5" spans="1:23" ht="17.25" customHeight="1" x14ac:dyDescent="0.3">
      <c r="A5" s="248" t="s">
        <v>11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</row>
    <row r="6" spans="1:23" ht="18" customHeight="1" x14ac:dyDescent="0.3">
      <c r="A6" s="249" t="s">
        <v>78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</row>
    <row r="7" spans="1:23" ht="18" customHeight="1" x14ac:dyDescent="0.3">
      <c r="A7" s="272" t="s">
        <v>49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</row>
    <row r="8" spans="1:23" ht="12.75" customHeight="1" x14ac:dyDescent="0.3">
      <c r="L8" s="8" t="s">
        <v>12</v>
      </c>
    </row>
    <row r="9" spans="1:23" x14ac:dyDescent="0.3">
      <c r="A9" s="250" t="s">
        <v>8</v>
      </c>
      <c r="B9" s="250" t="s">
        <v>13</v>
      </c>
      <c r="C9" s="269" t="s">
        <v>7</v>
      </c>
      <c r="D9" s="269" t="s">
        <v>14</v>
      </c>
      <c r="E9" s="269" t="s">
        <v>15</v>
      </c>
      <c r="F9" s="275" t="s">
        <v>47</v>
      </c>
      <c r="G9" s="269" t="s">
        <v>36</v>
      </c>
      <c r="H9" s="255" t="s">
        <v>16</v>
      </c>
      <c r="I9" s="256"/>
      <c r="J9" s="256"/>
      <c r="K9" s="257"/>
      <c r="L9" s="269" t="s">
        <v>17</v>
      </c>
    </row>
    <row r="10" spans="1:23" x14ac:dyDescent="0.3">
      <c r="A10" s="251"/>
      <c r="B10" s="251"/>
      <c r="C10" s="273"/>
      <c r="D10" s="270"/>
      <c r="E10" s="270"/>
      <c r="F10" s="276"/>
      <c r="G10" s="270"/>
      <c r="H10" s="250" t="s">
        <v>18</v>
      </c>
      <c r="I10" s="250" t="s">
        <v>19</v>
      </c>
      <c r="J10" s="250" t="s">
        <v>20</v>
      </c>
      <c r="K10" s="250" t="s">
        <v>21</v>
      </c>
      <c r="L10" s="270"/>
    </row>
    <row r="11" spans="1:23" x14ac:dyDescent="0.3">
      <c r="A11" s="252"/>
      <c r="B11" s="252"/>
      <c r="C11" s="274"/>
      <c r="D11" s="271"/>
      <c r="E11" s="271"/>
      <c r="F11" s="277"/>
      <c r="G11" s="271"/>
      <c r="H11" s="252"/>
      <c r="I11" s="252"/>
      <c r="J11" s="252"/>
      <c r="K11" s="252"/>
      <c r="L11" s="271"/>
    </row>
    <row r="12" spans="1:23" s="18" customFormat="1" ht="11.25" x14ac:dyDescent="0.2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16">
        <v>12</v>
      </c>
      <c r="M12" s="96"/>
      <c r="N12" s="96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99" customFormat="1" ht="25.5" customHeight="1" x14ac:dyDescent="0.2">
      <c r="A13" s="241" t="s">
        <v>28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3"/>
      <c r="M13" s="66"/>
      <c r="N13" s="66"/>
      <c r="O13" s="98"/>
      <c r="P13" s="98"/>
      <c r="Q13" s="98"/>
      <c r="R13" s="98"/>
      <c r="S13" s="98"/>
      <c r="T13" s="98"/>
      <c r="U13" s="98"/>
      <c r="V13" s="98"/>
      <c r="W13" s="98"/>
    </row>
    <row r="14" spans="1:23" ht="22.5" customHeight="1" x14ac:dyDescent="0.3">
      <c r="A14" s="265" t="s">
        <v>73</v>
      </c>
      <c r="B14" s="266"/>
      <c r="C14" s="266"/>
      <c r="D14" s="266"/>
      <c r="E14" s="266"/>
      <c r="F14" s="266"/>
      <c r="G14" s="266"/>
      <c r="H14" s="266"/>
      <c r="I14" s="266"/>
      <c r="J14" s="266"/>
      <c r="K14" s="266"/>
      <c r="L14" s="267"/>
      <c r="M14" s="100"/>
    </row>
    <row r="15" spans="1:23" ht="99" customHeight="1" x14ac:dyDescent="0.3">
      <c r="A15" s="101" t="s">
        <v>29</v>
      </c>
      <c r="B15" s="194" t="s">
        <v>67</v>
      </c>
      <c r="C15" s="51" t="s">
        <v>51</v>
      </c>
      <c r="D15" s="2">
        <v>3141</v>
      </c>
      <c r="E15" s="4">
        <v>10050124</v>
      </c>
      <c r="F15" s="44">
        <v>1005012</v>
      </c>
      <c r="G15" s="44">
        <v>1005012</v>
      </c>
      <c r="H15" s="4"/>
      <c r="I15" s="195">
        <v>450000</v>
      </c>
      <c r="J15" s="195">
        <v>150000</v>
      </c>
      <c r="K15" s="4">
        <v>405012</v>
      </c>
      <c r="L15" s="16"/>
      <c r="M15" s="100" t="s">
        <v>50</v>
      </c>
    </row>
    <row r="16" spans="1:23" s="223" customFormat="1" x14ac:dyDescent="0.3">
      <c r="A16" s="211"/>
      <c r="B16" s="212" t="s">
        <v>70</v>
      </c>
      <c r="C16" s="213"/>
      <c r="D16" s="214"/>
      <c r="E16" s="215"/>
      <c r="F16" s="216"/>
      <c r="G16" s="217">
        <f>SUM(G15)</f>
        <v>1005012</v>
      </c>
      <c r="H16" s="218">
        <v>0</v>
      </c>
      <c r="I16" s="219">
        <f>SUM(I15)</f>
        <v>450000</v>
      </c>
      <c r="J16" s="220">
        <f>SUM(J15)</f>
        <v>150000</v>
      </c>
      <c r="K16" s="218">
        <f>SUM(K15)</f>
        <v>405012</v>
      </c>
      <c r="L16" s="221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</row>
    <row r="17" spans="1:23" ht="47.25" x14ac:dyDescent="0.3">
      <c r="A17" s="101"/>
      <c r="B17" s="196" t="s">
        <v>68</v>
      </c>
      <c r="C17" s="51" t="s">
        <v>50</v>
      </c>
      <c r="D17" s="2" t="s">
        <v>50</v>
      </c>
      <c r="E17" s="198" t="s">
        <v>50</v>
      </c>
      <c r="F17" s="44" t="s">
        <v>50</v>
      </c>
      <c r="G17" s="198" t="s">
        <v>50</v>
      </c>
      <c r="H17" s="4"/>
      <c r="I17" s="4"/>
      <c r="J17" s="198" t="s">
        <v>50</v>
      </c>
      <c r="K17" s="4" t="s">
        <v>50</v>
      </c>
      <c r="L17" s="4"/>
    </row>
    <row r="18" spans="1:23" x14ac:dyDescent="0.3">
      <c r="A18" s="101" t="s">
        <v>29</v>
      </c>
      <c r="B18" s="19" t="s">
        <v>52</v>
      </c>
      <c r="C18" s="51" t="s">
        <v>64</v>
      </c>
      <c r="D18" s="2">
        <v>3131</v>
      </c>
      <c r="E18" s="198">
        <v>47175</v>
      </c>
      <c r="F18" s="44">
        <v>0</v>
      </c>
      <c r="G18" s="198">
        <v>35677</v>
      </c>
      <c r="H18" s="4">
        <v>35677</v>
      </c>
      <c r="I18" s="4"/>
      <c r="J18" s="198"/>
      <c r="K18" s="4" t="s">
        <v>50</v>
      </c>
      <c r="L18" s="4"/>
    </row>
    <row r="19" spans="1:23" x14ac:dyDescent="0.3">
      <c r="A19" s="101" t="s">
        <v>30</v>
      </c>
      <c r="B19" s="199" t="s">
        <v>53</v>
      </c>
      <c r="C19" s="51" t="s">
        <v>64</v>
      </c>
      <c r="D19" s="2">
        <v>3131</v>
      </c>
      <c r="E19" s="198">
        <v>35000</v>
      </c>
      <c r="F19" s="44">
        <v>0</v>
      </c>
      <c r="G19" s="198">
        <v>28000</v>
      </c>
      <c r="H19" s="4">
        <v>28000</v>
      </c>
      <c r="I19" s="4"/>
      <c r="J19" s="198"/>
      <c r="K19" s="4" t="s">
        <v>50</v>
      </c>
      <c r="L19" s="4"/>
    </row>
    <row r="20" spans="1:23" s="223" customFormat="1" x14ac:dyDescent="0.3">
      <c r="A20" s="211"/>
      <c r="B20" s="212" t="s">
        <v>27</v>
      </c>
      <c r="C20" s="213"/>
      <c r="D20" s="214"/>
      <c r="E20" s="215"/>
      <c r="F20" s="216"/>
      <c r="G20" s="215">
        <f>SUM(G18:G19)</f>
        <v>63677</v>
      </c>
      <c r="H20" s="218">
        <f>SUM(H18:H19)</f>
        <v>63677</v>
      </c>
      <c r="I20" s="218">
        <v>0</v>
      </c>
      <c r="J20" s="215">
        <v>0</v>
      </c>
      <c r="K20" s="218">
        <v>0</v>
      </c>
      <c r="L20" s="218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</row>
    <row r="21" spans="1:23" ht="47.25" x14ac:dyDescent="0.3">
      <c r="A21" s="101"/>
      <c r="B21" s="196" t="s">
        <v>69</v>
      </c>
      <c r="C21" s="51" t="s">
        <v>50</v>
      </c>
      <c r="D21" s="2" t="s">
        <v>50</v>
      </c>
      <c r="E21" s="198" t="s">
        <v>50</v>
      </c>
      <c r="F21" s="44" t="s">
        <v>50</v>
      </c>
      <c r="G21" s="198" t="s">
        <v>50</v>
      </c>
      <c r="H21" s="4" t="s">
        <v>50</v>
      </c>
      <c r="I21" s="4"/>
      <c r="J21" s="198"/>
      <c r="K21" s="4" t="s">
        <v>50</v>
      </c>
      <c r="L21" s="4"/>
    </row>
    <row r="22" spans="1:23" x14ac:dyDescent="0.3">
      <c r="A22" s="101" t="s">
        <v>29</v>
      </c>
      <c r="B22" s="19" t="s">
        <v>54</v>
      </c>
      <c r="C22" s="51" t="s">
        <v>65</v>
      </c>
      <c r="D22" s="2">
        <v>3131</v>
      </c>
      <c r="E22" s="198">
        <v>125000</v>
      </c>
      <c r="F22" s="44">
        <v>0</v>
      </c>
      <c r="G22" s="198">
        <v>69799</v>
      </c>
      <c r="H22" s="4">
        <v>69799</v>
      </c>
      <c r="I22" s="4"/>
      <c r="J22" s="198"/>
      <c r="K22" s="4" t="s">
        <v>50</v>
      </c>
      <c r="L22" s="4"/>
    </row>
    <row r="23" spans="1:23" x14ac:dyDescent="0.3">
      <c r="A23" s="101" t="s">
        <v>30</v>
      </c>
      <c r="B23" s="19" t="s">
        <v>55</v>
      </c>
      <c r="C23" s="51" t="s">
        <v>65</v>
      </c>
      <c r="D23" s="2">
        <v>3131</v>
      </c>
      <c r="E23" s="198">
        <v>54142</v>
      </c>
      <c r="F23" s="44">
        <v>0</v>
      </c>
      <c r="G23" s="198">
        <v>43314</v>
      </c>
      <c r="H23" s="4">
        <v>43314</v>
      </c>
      <c r="I23" s="4"/>
      <c r="J23" s="198"/>
      <c r="K23" s="4" t="s">
        <v>50</v>
      </c>
      <c r="L23" s="4"/>
    </row>
    <row r="24" spans="1:23" x14ac:dyDescent="0.3">
      <c r="A24" s="101" t="s">
        <v>31</v>
      </c>
      <c r="B24" s="19" t="s">
        <v>56</v>
      </c>
      <c r="C24" s="51" t="s">
        <v>65</v>
      </c>
      <c r="D24" s="2">
        <v>3131</v>
      </c>
      <c r="E24" s="198">
        <v>49887</v>
      </c>
      <c r="F24" s="44">
        <v>0</v>
      </c>
      <c r="G24" s="198">
        <v>39910</v>
      </c>
      <c r="H24" s="4">
        <v>39910</v>
      </c>
      <c r="I24" s="4"/>
      <c r="J24" s="198"/>
      <c r="K24" s="4" t="s">
        <v>50</v>
      </c>
      <c r="L24" s="4"/>
    </row>
    <row r="25" spans="1:23" s="223" customFormat="1" x14ac:dyDescent="0.3">
      <c r="A25" s="211"/>
      <c r="B25" s="212" t="s">
        <v>27</v>
      </c>
      <c r="C25" s="213"/>
      <c r="D25" s="214"/>
      <c r="E25" s="215"/>
      <c r="F25" s="216"/>
      <c r="G25" s="215">
        <f>SUM(G22:G24)</f>
        <v>153023</v>
      </c>
      <c r="H25" s="218">
        <f>SUM(H22:H24)</f>
        <v>153023</v>
      </c>
      <c r="I25" s="218">
        <v>0</v>
      </c>
      <c r="J25" s="215">
        <v>0</v>
      </c>
      <c r="K25" s="218">
        <v>0</v>
      </c>
      <c r="L25" s="218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</row>
    <row r="26" spans="1:23" s="223" customFormat="1" x14ac:dyDescent="0.3">
      <c r="A26" s="224"/>
      <c r="B26" s="225" t="s">
        <v>32</v>
      </c>
      <c r="C26" s="226"/>
      <c r="D26" s="227"/>
      <c r="E26" s="218"/>
      <c r="F26" s="228"/>
      <c r="G26" s="218">
        <f>G25+G20+G16</f>
        <v>1221712</v>
      </c>
      <c r="H26" s="218">
        <f>H25+H20</f>
        <v>216700</v>
      </c>
      <c r="I26" s="218">
        <f>I25+I20+I16</f>
        <v>450000</v>
      </c>
      <c r="J26" s="218">
        <f>J25+J20+J16</f>
        <v>150000</v>
      </c>
      <c r="K26" s="219">
        <f>K25+K20+K16</f>
        <v>405012</v>
      </c>
      <c r="L26" s="22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</row>
    <row r="27" spans="1:23" x14ac:dyDescent="0.3">
      <c r="A27" s="78"/>
      <c r="B27" s="201" t="s">
        <v>24</v>
      </c>
      <c r="C27" s="19"/>
      <c r="D27" s="51"/>
      <c r="E27" s="2"/>
      <c r="F27" s="4"/>
      <c r="G27" s="44">
        <v>30500</v>
      </c>
      <c r="H27" s="3"/>
      <c r="I27" s="3"/>
      <c r="J27" s="3"/>
      <c r="K27" s="197"/>
      <c r="L27" s="200"/>
    </row>
    <row r="28" spans="1:23" ht="25.5" x14ac:dyDescent="0.35">
      <c r="A28" s="202"/>
      <c r="B28" s="247"/>
      <c r="C28" s="268"/>
      <c r="D28" s="146"/>
      <c r="E28" s="146"/>
      <c r="F28" s="146"/>
      <c r="G28" s="146"/>
      <c r="H28" s="146"/>
      <c r="I28" s="104"/>
      <c r="J28" s="104"/>
      <c r="K28" s="203" t="s">
        <v>50</v>
      </c>
      <c r="L28" s="105"/>
    </row>
    <row r="29" spans="1:23" ht="25.5" x14ac:dyDescent="0.35">
      <c r="A29" s="202"/>
      <c r="B29" s="237" t="s">
        <v>57</v>
      </c>
      <c r="C29" s="237"/>
      <c r="D29" s="106"/>
      <c r="E29" s="263"/>
      <c r="F29" s="264"/>
      <c r="G29" s="264"/>
      <c r="H29" s="264"/>
      <c r="I29" s="237" t="s">
        <v>58</v>
      </c>
      <c r="J29" s="237"/>
      <c r="K29" s="237"/>
      <c r="L29" s="237"/>
    </row>
    <row r="30" spans="1:23" x14ac:dyDescent="0.3">
      <c r="A30" s="204"/>
      <c r="E30" s="205"/>
      <c r="F30" s="204"/>
      <c r="G30" s="204"/>
      <c r="H30" s="204"/>
      <c r="I30" s="204"/>
      <c r="J30" s="204"/>
      <c r="K30" s="204"/>
      <c r="L30" s="191"/>
    </row>
    <row r="31" spans="1:23" x14ac:dyDescent="0.3">
      <c r="E31" s="205"/>
      <c r="F31" s="204"/>
      <c r="G31" s="204"/>
      <c r="H31" s="204"/>
      <c r="I31" s="204"/>
      <c r="J31" s="204"/>
    </row>
    <row r="32" spans="1:23" x14ac:dyDescent="0.3">
      <c r="E32" s="205"/>
      <c r="F32" s="204"/>
      <c r="G32" s="204"/>
      <c r="H32" s="204"/>
      <c r="I32" s="204"/>
      <c r="J32" s="204"/>
    </row>
    <row r="75" ht="31.5" customHeight="1" x14ac:dyDescent="0.3"/>
    <row r="76" ht="36.75" customHeight="1" x14ac:dyDescent="0.3"/>
    <row r="88" spans="13:13" x14ac:dyDescent="0.3">
      <c r="M88" s="206" t="e">
        <f>SUM(#REF!)</f>
        <v>#REF!</v>
      </c>
    </row>
  </sheetData>
  <mergeCells count="22"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H10:H11"/>
    <mergeCell ref="I10:I11"/>
    <mergeCell ref="J10:J11"/>
    <mergeCell ref="K10:K11"/>
    <mergeCell ref="E29:H29"/>
    <mergeCell ref="I29:L29"/>
    <mergeCell ref="A13:L13"/>
    <mergeCell ref="A14:L14"/>
    <mergeCell ref="B28:C28"/>
    <mergeCell ref="B29:C29"/>
  </mergeCells>
  <phoneticPr fontId="3" type="noConversion"/>
  <pageMargins left="0.47" right="0.2" top="1" bottom="0.55000000000000004" header="0.5" footer="0.5"/>
  <pageSetup paperSize="9" scale="65" fitToHeight="1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Додаток 1 </vt:lpstr>
      <vt:lpstr>Додаток 3</vt:lpstr>
      <vt:lpstr>Додаток 2</vt:lpstr>
      <vt:lpstr>'Додаток 1 '!Заголовки_для_печати</vt:lpstr>
      <vt:lpstr>'Додаток 3'!Область_печати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217-2</dc:creator>
  <cp:lastModifiedBy>Kompvid2</cp:lastModifiedBy>
  <cp:lastPrinted>2017-02-21T12:20:32Z</cp:lastPrinted>
  <dcterms:created xsi:type="dcterms:W3CDTF">2010-01-13T07:59:11Z</dcterms:created>
  <dcterms:modified xsi:type="dcterms:W3CDTF">2017-03-10T12:03:29Z</dcterms:modified>
</cp:coreProperties>
</file>