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105" windowWidth="15480" windowHeight="10920"/>
  </bookViews>
  <sheets>
    <sheet name="10 12" sheetId="4" r:id="rId1"/>
    <sheet name=" дод07 11" sheetId="5" state="hidden" r:id="rId2"/>
    <sheet name="Отчет о совместимости" sheetId="6" state="hidden" r:id="rId3"/>
    <sheet name="Отчет о совместимости (1)" sheetId="7" state="hidden" r:id="rId4"/>
    <sheet name="Лист1" sheetId="8" state="hidden" r:id="rId5"/>
    <sheet name="Лист2" sheetId="9" r:id="rId6"/>
  </sheets>
  <definedNames>
    <definedName name="_xlnm.Print_Titles" localSheetId="1">' дод07 11'!$9:$11</definedName>
    <definedName name="_xlnm.Print_Titles" localSheetId="0">'10 12'!$10:$12</definedName>
  </definedNames>
  <calcPr calcId="162913" fullCalcOnLoad="1"/>
</workbook>
</file>

<file path=xl/calcChain.xml><?xml version="1.0" encoding="utf-8"?>
<calcChain xmlns="http://schemas.openxmlformats.org/spreadsheetml/2006/main">
  <c r="M65" i="4" l="1"/>
  <c r="K65" i="4"/>
  <c r="J65" i="4" s="1"/>
  <c r="N65" i="4"/>
  <c r="L65" i="4"/>
  <c r="J35" i="4"/>
  <c r="J14" i="4"/>
  <c r="J27" i="4"/>
  <c r="J28" i="4" s="1"/>
  <c r="J42" i="4"/>
  <c r="J43" i="4" s="1"/>
  <c r="J39" i="4"/>
  <c r="J29" i="4"/>
  <c r="J16" i="4"/>
  <c r="J18" i="4"/>
  <c r="J22" i="4"/>
  <c r="J20" i="4"/>
  <c r="J52" i="4"/>
  <c r="J50" i="4"/>
  <c r="J51" i="4" s="1"/>
  <c r="J24" i="4"/>
  <c r="J25" i="4" s="1"/>
  <c r="J48" i="4"/>
  <c r="J49" i="4" s="1"/>
  <c r="J64" i="4"/>
  <c r="J46" i="4"/>
  <c r="J47" i="4"/>
  <c r="J37" i="4"/>
  <c r="J38" i="4"/>
  <c r="J44" i="4"/>
  <c r="J45" i="4"/>
  <c r="J33" i="4"/>
  <c r="J61" i="4"/>
  <c r="J62" i="4" s="1"/>
  <c r="J15" i="4"/>
  <c r="J57" i="4"/>
  <c r="J58" i="4" s="1"/>
  <c r="J59" i="4"/>
  <c r="J31" i="4"/>
  <c r="J55" i="4"/>
  <c r="J56" i="4"/>
  <c r="I24" i="5"/>
  <c r="J23" i="5"/>
  <c r="K23" i="5"/>
  <c r="L23" i="5"/>
  <c r="M23" i="5"/>
  <c r="I23" i="5"/>
  <c r="I21" i="5"/>
  <c r="I19" i="5"/>
  <c r="I13" i="5"/>
  <c r="I16" i="5"/>
  <c r="J66" i="4" l="1"/>
</calcChain>
</file>

<file path=xl/sharedStrings.xml><?xml version="1.0" encoding="utf-8"?>
<sst xmlns="http://schemas.openxmlformats.org/spreadsheetml/2006/main" count="256" uniqueCount="157">
  <si>
    <t>до рішення виконавчого комітету міської ради</t>
  </si>
  <si>
    <t>ТИТУЛЬНИЙ СПИСОК</t>
  </si>
  <si>
    <t>департаменту містобудівного комплексу та земельних відносин Чернівецької міської ради</t>
  </si>
  <si>
    <t>Код КЕКВ</t>
  </si>
  <si>
    <t>№ п/п</t>
  </si>
  <si>
    <t>Об`єкти будівництва</t>
  </si>
  <si>
    <t>Термін будівництва</t>
  </si>
  <si>
    <t>Потужність</t>
  </si>
  <si>
    <t>Загальна кошторисна вартість об`єкта</t>
  </si>
  <si>
    <t>Вартість відповідно до проведеного тендеру</t>
  </si>
  <si>
    <t>Освоєно капвкладень на 01.01.11р.</t>
  </si>
  <si>
    <t>Обсяги капвкладень на 2011р.</t>
  </si>
  <si>
    <t>У т.ч. по кварталах</t>
  </si>
  <si>
    <t>Підрядник</t>
  </si>
  <si>
    <t>І</t>
  </si>
  <si>
    <t>ІІ</t>
  </si>
  <si>
    <t>ІІІ</t>
  </si>
  <si>
    <t>ІV</t>
  </si>
  <si>
    <t>1. Житлове будівництво</t>
  </si>
  <si>
    <t>1.1</t>
  </si>
  <si>
    <t>об`єкт</t>
  </si>
  <si>
    <t>у т.ч. утримання технагляду</t>
  </si>
  <si>
    <t>2.1</t>
  </si>
  <si>
    <t>2.2</t>
  </si>
  <si>
    <t>2.3</t>
  </si>
  <si>
    <t>2011 р.</t>
  </si>
  <si>
    <t>3. Комунальне господарство</t>
  </si>
  <si>
    <t>3.1</t>
  </si>
  <si>
    <t xml:space="preserve">Будівництво каналізаційних, водопровідних мереж, дренажу, влаштування водовідведення житлових масивів міста </t>
  </si>
  <si>
    <t>3.2</t>
  </si>
  <si>
    <t>2008-2011р.р.</t>
  </si>
  <si>
    <t>5.1</t>
  </si>
  <si>
    <t>РАЗОМ:</t>
  </si>
  <si>
    <t xml:space="preserve">Капітальний ремонт дитячого будинку сімейного типу на вул.Віденській,5 </t>
  </si>
  <si>
    <t>Додаток 2</t>
  </si>
  <si>
    <t>за рахунок спеціального фонду міського бюджету-бюджету розвитку</t>
  </si>
  <si>
    <t>(тис.грн.)</t>
  </si>
  <si>
    <t>3.3</t>
  </si>
  <si>
    <t>пп Шмалько С.А.</t>
  </si>
  <si>
    <t>3.4</t>
  </si>
  <si>
    <t>Реставрація з реабілітацією (добудова) лікувального корпусу дитячої лікарні на 
вул Буковинській,4</t>
  </si>
  <si>
    <t>2006-2011р.р</t>
  </si>
  <si>
    <t>ТОВ ПБФ "Ріка"</t>
  </si>
  <si>
    <t xml:space="preserve">за рахунок субвенцій з державного бюджету місцевим бюджетам </t>
  </si>
  <si>
    <t xml:space="preserve">Будівництво КНС, водопроводу та напірного каналізаційного колектора мікрорайону "Рогізна" м. Чернівці </t>
  </si>
  <si>
    <t>2. Охорона здоров`я</t>
  </si>
  <si>
    <t>3.1.</t>
  </si>
  <si>
    <t xml:space="preserve">Будівництво каналізації міської лікарні №4 по вул. І.Підкови,14 </t>
  </si>
  <si>
    <t>ЗАТ
"Агрошляхбуд"</t>
  </si>
  <si>
    <t>ТДВ
"ПМК-76"</t>
  </si>
  <si>
    <t>2011-2012р.р</t>
  </si>
  <si>
    <t>Заступник міського голови з питань діяльності</t>
  </si>
  <si>
    <t>виконавчих органів  міської ради</t>
  </si>
  <si>
    <t>П.Ротар</t>
  </si>
  <si>
    <t>Отчет о совместимости для Титул 11-2.xls</t>
  </si>
  <si>
    <t>Дата отчета: 14.11.2011 11:15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</si>
  <si>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</si>
  <si>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</si>
  <si>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</si>
  <si>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</si>
  <si>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 xml:space="preserve">  _____ 2012   № __________ </t>
  </si>
  <si>
    <t>будівництва об`єктів житла і соціальної сфери на  2012 рік</t>
  </si>
  <si>
    <t>Отчет о совместимости для Титул 2012-1.xls</t>
  </si>
  <si>
    <t>Дата отчета: 15.01.2012 17:57</t>
  </si>
  <si>
    <t>070101</t>
  </si>
  <si>
    <t>070201</t>
  </si>
  <si>
    <t>150101</t>
  </si>
  <si>
    <t>КТКВК</t>
  </si>
  <si>
    <t>2.5</t>
  </si>
  <si>
    <t>110204</t>
  </si>
  <si>
    <t>№ з/п</t>
  </si>
  <si>
    <t>Програма зміцнення матеріально-технічної бази позашкільних закладів та дитячо-юнацьких шкіл</t>
  </si>
  <si>
    <t>Програма каналізування міста</t>
  </si>
  <si>
    <t>170703</t>
  </si>
  <si>
    <t>Відновлення дорожнього покриття після прокладання інженерних мереж на дорогах загального користування</t>
  </si>
  <si>
    <t xml:space="preserve">Програма збереження історичної забудови міста </t>
  </si>
  <si>
    <t>130107</t>
  </si>
  <si>
    <t>110205</t>
  </si>
  <si>
    <t>1. Освіта</t>
  </si>
  <si>
    <t xml:space="preserve">2. Комунальне господарство </t>
  </si>
  <si>
    <t>Будівництво автономної котельні для гімназії №2 на вул Головній, 73</t>
  </si>
  <si>
    <t>2015-2016р.р.</t>
  </si>
  <si>
    <t>2015-    2016 р.р.</t>
  </si>
  <si>
    <t>2.4</t>
  </si>
  <si>
    <t>2015р.</t>
  </si>
  <si>
    <t>2015-  2016 р.р.</t>
  </si>
  <si>
    <t>2015-          2016 р.р.</t>
  </si>
  <si>
    <t>3. Культура</t>
  </si>
  <si>
    <t>Реконструкція адмінприміщення комунальної бюджетної установи "Центр дозвілля дітей та юнацтва парку ім. Ю. Федьковича" на вул. Й.Главки, 20</t>
  </si>
  <si>
    <t>2015-        2016 р.р.</t>
  </si>
  <si>
    <t>Капітальний ремонт системи опалення комунальної бюджетної установи "Центральний палац культури" на Театральній площі, 5</t>
  </si>
  <si>
    <t>2010-2016р.р.</t>
  </si>
  <si>
    <t>2010-2016 р.р.</t>
  </si>
  <si>
    <t xml:space="preserve">4.Інші об"єкти будівництва </t>
  </si>
  <si>
    <t>4.1</t>
  </si>
  <si>
    <t>2015-            2016 р.р.</t>
  </si>
  <si>
    <t>4.2</t>
  </si>
  <si>
    <t>Будівництво побутових приміщень, місць для глядачів та огорожі стадіону "Ленківці" на вул О.Вільшини,1</t>
  </si>
  <si>
    <t>4.3</t>
  </si>
  <si>
    <t>2015 р.</t>
  </si>
  <si>
    <t>091204</t>
  </si>
  <si>
    <t>4.4</t>
  </si>
  <si>
    <t>5. Інші видатки</t>
  </si>
  <si>
    <t>Будівництво дитячої дошкільної установи на 160 місць в мікрорайоні Ленківці на IV провул Вільшини, 13</t>
  </si>
  <si>
    <t>Будівництво автономної котельні для ЗОШ №5 на вул Л.Українки, 18</t>
  </si>
  <si>
    <t>Розроблення проектно-вишукувальної документації регенерації кварталів в межах Центрального історичного ареалу</t>
  </si>
  <si>
    <t>Реконструкція пам'ятки садово-паркового мистецтва міського значення - парку "Жовтневий"</t>
  </si>
  <si>
    <t>Обсяги капвкладень на 2015р.</t>
  </si>
  <si>
    <t>Програма міської ради, згідно з якою реалізується об'єкт</t>
  </si>
  <si>
    <t xml:space="preserve">                                                                       будівництва об`єктів житла і соціальної сфери</t>
  </si>
  <si>
    <t>по департаменту містобудівного комплексу та земельних відносин міської ради  на  2015 рік</t>
  </si>
  <si>
    <t>тендер (проектувальник  ПАТ "Агроспецмонтаж")</t>
  </si>
  <si>
    <t>Проектувальник НДІпроектреконструкція</t>
  </si>
  <si>
    <t>Проектувальник ТОВ ПВІ "Чернівціагропроект")</t>
  </si>
  <si>
    <t xml:space="preserve">Додаток 1  </t>
  </si>
  <si>
    <t>Освоєно капвкладень на 01.01.15р.</t>
  </si>
  <si>
    <t>3.5</t>
  </si>
  <si>
    <t>Капітальний ремонт фасаду комунальної бюджетної установи "Центральний палац культури" на Театральній             площі, 5</t>
  </si>
  <si>
    <t>3.6</t>
  </si>
  <si>
    <t>Будівництво будівлі комунальної бюджетної установи "Клуб мікрорайону "Рогізна"</t>
  </si>
  <si>
    <t>2015-2017</t>
  </si>
  <si>
    <t>тендер (роектувальник ТОВ ПВІ "Чернівціагропроект")</t>
  </si>
  <si>
    <t>ПП"Садгора-Сервіс"</t>
  </si>
  <si>
    <t>Житловий мікрорайон по вул. Д.Лукіяновича (зовнішні інженерні мережі)-будівництво</t>
  </si>
  <si>
    <t>ТОВ "РУС-ОЙЛ"</t>
  </si>
  <si>
    <t xml:space="preserve">тендер (проектува льник ТОВ "Арка-С") </t>
  </si>
  <si>
    <t>тендер (проектува льник  ПАТ "Агроспецмонтаж")</t>
  </si>
  <si>
    <t>Будівництво берегоукріплюючих споруд на правому березі р. Прут в районі проходження каналізаційного дюкеру на головну каналізаційну насосну станцію</t>
  </si>
  <si>
    <t>Секретар  виконавчого комітету Чернівецької міської ради</t>
  </si>
  <si>
    <t>О.Стецевич</t>
  </si>
  <si>
    <t>11.08.2015 №____</t>
  </si>
  <si>
    <t>1,3</t>
  </si>
  <si>
    <t>Капітальний ремонт закладів дошкільної освіти</t>
  </si>
  <si>
    <t xml:space="preserve">об'єкти </t>
  </si>
  <si>
    <t>150201</t>
  </si>
  <si>
    <t>Реконструкція з надбудовою 2-го поверху будівлі ДНЗ №30 на бульварі Героїв Сталінграду, 7</t>
  </si>
  <si>
    <t>2014-2015р.р.</t>
  </si>
  <si>
    <t>ПП"Приват-рембуд-97"</t>
  </si>
  <si>
    <t>1,6</t>
  </si>
  <si>
    <t>Капітальний ремонт   загальноосвітніх  навчальних закладів</t>
  </si>
  <si>
    <t>Реконструкція будівлі ЗОШ №12 на вул Бережанській, 25 під навчально-виховний комплекс</t>
  </si>
  <si>
    <t>150110</t>
  </si>
  <si>
    <t xml:space="preserve">тендер (проекту вальник           ТОВ             "Арка-С") </t>
  </si>
  <si>
    <t>ТОВ "Експрелтсервис"</t>
  </si>
  <si>
    <t>Житловий квартал по проспекту Незалежності (інженерні забезпечення)-будівництво</t>
  </si>
  <si>
    <t>2008-          2017 р.р.</t>
  </si>
  <si>
    <t>ТОВ "Промитех"</t>
  </si>
  <si>
    <t>Житловий мікрорайон по вул Коломийській (будівництво)</t>
  </si>
  <si>
    <t>2015-           2016 р. р.</t>
  </si>
  <si>
    <t xml:space="preserve">Капітальний ремонт навісу комунального центру "Турбота" на вул Університетській, 17. </t>
  </si>
  <si>
    <t>Капітальний ремонт фасаду будівлі комунальної бюджетної установи "Музична школа №1" на вул О.Кобилянської, 57</t>
  </si>
  <si>
    <t>1,2</t>
  </si>
  <si>
    <t>1,4</t>
  </si>
  <si>
    <t>1,5</t>
  </si>
  <si>
    <t>2,6</t>
  </si>
  <si>
    <t>Житловий мікрорайон по вул. Д.Лукіяновича (будівництво)</t>
  </si>
  <si>
    <t xml:space="preserve">Капітальний ремонт цегляної огорожі ДЮСШ №4 на вул І. Підкови, 18-А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</si>
</sst>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#,##0&quot;р.&quot;;[Red]\-#,##0&quot;р.&quot;"/>
    <numFmt numFmtId="180" formatCode="0.0"/>
    <numFmt numFmtId="181" formatCode="0.000"/>
    <numFmt numFmtId="182" formatCode="0.00000"/>
    <numFmt numFmtId="183" formatCode="0.0000"/>
  </numFmts>
  <fonts count="3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48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color indexed="10"/>
      <name val="Arial"/>
      <family val="2"/>
      <charset val="204"/>
    </font>
    <font>
      <sz val="10"/>
      <color indexed="30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0" fontId="3" fillId="0" borderId="6" xfId="0" applyFont="1" applyFill="1" applyBorder="1"/>
    <xf numFmtId="0" fontId="0" fillId="0" borderId="6" xfId="0" applyFill="1" applyBorder="1"/>
    <xf numFmtId="0" fontId="0" fillId="0" borderId="7" xfId="0" applyFill="1" applyBorder="1"/>
    <xf numFmtId="49" fontId="6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wrapText="1"/>
    </xf>
    <xf numFmtId="0" fontId="7" fillId="0" borderId="1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180" fontId="7" fillId="0" borderId="9" xfId="0" applyNumberFormat="1" applyFont="1" applyFill="1" applyBorder="1" applyAlignment="1">
      <alignment horizontal="left" vertical="center"/>
    </xf>
    <xf numFmtId="181" fontId="7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81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181" fontId="0" fillId="0" borderId="0" xfId="0" applyNumberFormat="1"/>
    <xf numFmtId="0" fontId="7" fillId="0" borderId="10" xfId="0" applyFont="1" applyFill="1" applyBorder="1" applyAlignment="1">
      <alignment wrapText="1"/>
    </xf>
    <xf numFmtId="180" fontId="7" fillId="0" borderId="10" xfId="0" applyNumberFormat="1" applyFont="1" applyFill="1" applyBorder="1" applyAlignment="1">
      <alignment horizontal="left" vertical="center"/>
    </xf>
    <xf numFmtId="181" fontId="3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6" fillId="0" borderId="1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/>
    </xf>
    <xf numFmtId="181" fontId="7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left" vertical="center" wrapText="1"/>
    </xf>
    <xf numFmtId="181" fontId="3" fillId="0" borderId="9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 vertical="center"/>
    </xf>
    <xf numFmtId="183" fontId="7" fillId="0" borderId="9" xfId="0" applyNumberFormat="1" applyFont="1" applyFill="1" applyBorder="1" applyAlignment="1">
      <alignment horizontal="center" vertical="center"/>
    </xf>
    <xf numFmtId="181" fontId="7" fillId="0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wrapText="1"/>
    </xf>
    <xf numFmtId="183" fontId="7" fillId="0" borderId="6" xfId="0" applyNumberFormat="1" applyFont="1" applyFill="1" applyBorder="1" applyAlignment="1">
      <alignment horizontal="center" vertical="center"/>
    </xf>
    <xf numFmtId="181" fontId="3" fillId="0" borderId="12" xfId="0" applyNumberFormat="1" applyFont="1" applyFill="1" applyBorder="1" applyAlignment="1">
      <alignment horizontal="center" vertical="center"/>
    </xf>
    <xf numFmtId="0" fontId="8" fillId="0" borderId="0" xfId="0" applyFont="1"/>
    <xf numFmtId="183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wrapText="1"/>
    </xf>
    <xf numFmtId="181" fontId="0" fillId="0" borderId="0" xfId="0" applyNumberFormat="1" applyAlignment="1">
      <alignment horizontal="left"/>
    </xf>
    <xf numFmtId="180" fontId="7" fillId="0" borderId="12" xfId="0" applyNumberFormat="1" applyFont="1" applyFill="1" applyBorder="1" applyAlignment="1">
      <alignment horizontal="left" vertical="center"/>
    </xf>
    <xf numFmtId="49" fontId="0" fillId="0" borderId="0" xfId="0" applyNumberFormat="1" applyAlignment="1">
      <alignment horizontal="right"/>
    </xf>
    <xf numFmtId="180" fontId="0" fillId="0" borderId="0" xfId="0" applyNumberFormat="1"/>
    <xf numFmtId="183" fontId="7" fillId="0" borderId="1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7" fillId="0" borderId="2" xfId="0" applyFont="1" applyFill="1" applyBorder="1" applyAlignment="1">
      <alignment horizontal="left" vertical="center"/>
    </xf>
    <xf numFmtId="181" fontId="3" fillId="0" borderId="9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49" fontId="0" fillId="0" borderId="0" xfId="0" applyNumberForma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0" xfId="0" applyNumberFormat="1" applyAlignment="1">
      <alignment horizontal="left"/>
    </xf>
    <xf numFmtId="2" fontId="9" fillId="0" borderId="0" xfId="0" applyNumberFormat="1" applyFont="1" applyAlignment="1">
      <alignment horizontal="left"/>
    </xf>
    <xf numFmtId="181" fontId="7" fillId="0" borderId="9" xfId="0" applyNumberFormat="1" applyFont="1" applyFill="1" applyBorder="1" applyAlignment="1">
      <alignment horizontal="left" vertical="center"/>
    </xf>
    <xf numFmtId="165" fontId="7" fillId="0" borderId="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left"/>
    </xf>
    <xf numFmtId="182" fontId="3" fillId="0" borderId="2" xfId="0" applyNumberFormat="1" applyFont="1" applyBorder="1" applyAlignment="1">
      <alignment horizontal="center"/>
    </xf>
    <xf numFmtId="181" fontId="3" fillId="0" borderId="2" xfId="0" applyNumberFormat="1" applyFont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/>
    <xf numFmtId="0" fontId="0" fillId="0" borderId="18" xfId="0" applyBorder="1" applyAlignment="1">
      <alignment horizontal="left"/>
    </xf>
    <xf numFmtId="181" fontId="3" fillId="0" borderId="18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4" fillId="0" borderId="0" xfId="0" applyFont="1"/>
    <xf numFmtId="0" fontId="10" fillId="0" borderId="0" xfId="0" applyFont="1"/>
    <xf numFmtId="181" fontId="4" fillId="0" borderId="0" xfId="0" applyNumberFormat="1" applyFont="1"/>
    <xf numFmtId="181" fontId="11" fillId="0" borderId="0" xfId="0" applyNumberFormat="1" applyFont="1"/>
    <xf numFmtId="0" fontId="12" fillId="0" borderId="0" xfId="0" applyFont="1" applyAlignment="1">
      <alignment wrapText="1"/>
    </xf>
    <xf numFmtId="181" fontId="12" fillId="0" borderId="0" xfId="0" applyNumberFormat="1" applyFont="1"/>
    <xf numFmtId="183" fontId="4" fillId="0" borderId="0" xfId="0" applyNumberFormat="1" applyFont="1"/>
    <xf numFmtId="0" fontId="3" fillId="0" borderId="0" xfId="0" applyFont="1" applyAlignment="1">
      <alignment horizontal="center"/>
    </xf>
    <xf numFmtId="0" fontId="14" fillId="0" borderId="0" xfId="0" applyFont="1" applyBorder="1" applyAlignment="1">
      <alignment wrapText="1"/>
    </xf>
    <xf numFmtId="181" fontId="15" fillId="0" borderId="0" xfId="0" applyNumberFormat="1" applyFont="1" applyBorder="1" applyAlignment="1">
      <alignment wrapText="1"/>
    </xf>
    <xf numFmtId="0" fontId="16" fillId="0" borderId="0" xfId="0" applyFont="1"/>
    <xf numFmtId="181" fontId="14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183" fontId="3" fillId="0" borderId="3" xfId="0" applyNumberFormat="1" applyFont="1" applyBorder="1" applyAlignment="1">
      <alignment horizontal="center" wrapText="1"/>
    </xf>
    <xf numFmtId="49" fontId="17" fillId="0" borderId="18" xfId="0" applyNumberFormat="1" applyFont="1" applyBorder="1" applyAlignment="1">
      <alignment horizontal="center"/>
    </xf>
    <xf numFmtId="0" fontId="3" fillId="0" borderId="18" xfId="0" applyFont="1" applyBorder="1" applyAlignment="1">
      <alignment wrapText="1"/>
    </xf>
    <xf numFmtId="183" fontId="3" fillId="0" borderId="18" xfId="0" applyNumberFormat="1" applyFont="1" applyBorder="1" applyAlignment="1">
      <alignment horizontal="center"/>
    </xf>
    <xf numFmtId="183" fontId="3" fillId="0" borderId="19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181" fontId="3" fillId="0" borderId="0" xfId="0" applyNumberFormat="1" applyFont="1" applyBorder="1" applyAlignment="1">
      <alignment horizontal="center"/>
    </xf>
    <xf numFmtId="183" fontId="3" fillId="0" borderId="0" xfId="0" applyNumberFormat="1" applyFont="1" applyBorder="1" applyAlignment="1">
      <alignment horizontal="center"/>
    </xf>
    <xf numFmtId="183" fontId="3" fillId="0" borderId="0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/>
    </xf>
    <xf numFmtId="182" fontId="3" fillId="0" borderId="0" xfId="0" applyNumberFormat="1" applyFont="1" applyBorder="1" applyAlignment="1">
      <alignment horizontal="right"/>
    </xf>
    <xf numFmtId="182" fontId="13" fillId="0" borderId="0" xfId="0" applyNumberFormat="1" applyFont="1" applyBorder="1"/>
    <xf numFmtId="182" fontId="0" fillId="0" borderId="0" xfId="0" applyNumberFormat="1" applyBorder="1"/>
    <xf numFmtId="181" fontId="13" fillId="0" borderId="0" xfId="0" applyNumberFormat="1" applyFont="1" applyBorder="1"/>
    <xf numFmtId="0" fontId="16" fillId="0" borderId="0" xfId="0" applyFont="1" applyBorder="1"/>
    <xf numFmtId="182" fontId="16" fillId="0" borderId="0" xfId="0" applyNumberFormat="1" applyFont="1" applyBorder="1"/>
    <xf numFmtId="181" fontId="3" fillId="0" borderId="0" xfId="0" applyNumberFormat="1" applyFont="1" applyBorder="1"/>
    <xf numFmtId="183" fontId="0" fillId="0" borderId="0" xfId="0" applyNumberFormat="1" applyBorder="1"/>
    <xf numFmtId="0" fontId="3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180" fontId="7" fillId="0" borderId="6" xfId="0" applyNumberFormat="1" applyFont="1" applyFill="1" applyBorder="1" applyAlignment="1">
      <alignment horizontal="left" vertical="center"/>
    </xf>
    <xf numFmtId="181" fontId="3" fillId="0" borderId="6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 vertical="center"/>
    </xf>
    <xf numFmtId="181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82" fontId="7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0" xfId="0" applyNumberForma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181" fontId="3" fillId="0" borderId="0" xfId="0" applyNumberFormat="1" applyFont="1" applyAlignment="1">
      <alignment vertical="top" wrapText="1"/>
    </xf>
    <xf numFmtId="181" fontId="0" fillId="0" borderId="0" xfId="0" applyNumberFormat="1" applyAlignment="1">
      <alignment vertical="top" wrapText="1"/>
    </xf>
    <xf numFmtId="181" fontId="0" fillId="0" borderId="20" xfId="0" applyNumberFormat="1" applyBorder="1" applyAlignment="1">
      <alignment vertical="top" wrapText="1"/>
    </xf>
    <xf numFmtId="181" fontId="3" fillId="0" borderId="0" xfId="0" applyNumberFormat="1" applyFont="1" applyAlignment="1">
      <alignment horizontal="center" vertical="top" wrapText="1"/>
    </xf>
    <xf numFmtId="0" fontId="19" fillId="0" borderId="0" xfId="0" applyFont="1"/>
    <xf numFmtId="0" fontId="20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181" fontId="7" fillId="0" borderId="0" xfId="0" applyNumberFormat="1" applyFont="1"/>
    <xf numFmtId="18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181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81" fontId="7" fillId="0" borderId="0" xfId="0" applyNumberFormat="1" applyFont="1" applyAlignment="1">
      <alignment horizontal="left"/>
    </xf>
    <xf numFmtId="2" fontId="7" fillId="0" borderId="0" xfId="0" applyNumberFormat="1" applyFont="1"/>
    <xf numFmtId="181" fontId="7" fillId="0" borderId="0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 wrapText="1"/>
    </xf>
    <xf numFmtId="49" fontId="16" fillId="0" borderId="2" xfId="0" applyNumberFormat="1" applyFont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22" fillId="0" borderId="0" xfId="0" applyNumberFormat="1" applyFont="1" applyAlignment="1">
      <alignment horizontal="center"/>
    </xf>
    <xf numFmtId="49" fontId="5" fillId="0" borderId="18" xfId="0" applyNumberFormat="1" applyFont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180" fontId="1" fillId="0" borderId="12" xfId="0" applyNumberFormat="1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180" fontId="1" fillId="0" borderId="10" xfId="0" applyNumberFormat="1" applyFont="1" applyFill="1" applyBorder="1" applyAlignment="1">
      <alignment horizontal="left" vertical="center"/>
    </xf>
    <xf numFmtId="181" fontId="1" fillId="0" borderId="12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181" fontId="1" fillId="0" borderId="10" xfId="0" applyNumberFormat="1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181" fontId="1" fillId="0" borderId="25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183" fontId="1" fillId="2" borderId="1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/>
    <xf numFmtId="180" fontId="1" fillId="0" borderId="0" xfId="0" applyNumberFormat="1" applyFont="1" applyFill="1" applyBorder="1" applyAlignment="1">
      <alignment horizontal="left" vertical="center"/>
    </xf>
    <xf numFmtId="0" fontId="3" fillId="0" borderId="0" xfId="0" applyFont="1"/>
    <xf numFmtId="181" fontId="3" fillId="0" borderId="0" xfId="0" applyNumberFormat="1" applyFont="1"/>
    <xf numFmtId="49" fontId="3" fillId="0" borderId="0" xfId="0" applyNumberFormat="1" applyFont="1" applyAlignment="1">
      <alignment horizontal="center"/>
    </xf>
    <xf numFmtId="0" fontId="18" fillId="2" borderId="9" xfId="0" applyFont="1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24" fillId="0" borderId="0" xfId="0" applyFont="1"/>
    <xf numFmtId="0" fontId="5" fillId="0" borderId="0" xfId="0" applyFont="1"/>
    <xf numFmtId="181" fontId="24" fillId="0" borderId="0" xfId="0" applyNumberFormat="1" applyFont="1"/>
    <xf numFmtId="180" fontId="1" fillId="0" borderId="9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" fontId="3" fillId="0" borderId="0" xfId="0" applyNumberFormat="1" applyFont="1"/>
    <xf numFmtId="180" fontId="3" fillId="0" borderId="0" xfId="0" applyNumberFormat="1" applyFont="1"/>
    <xf numFmtId="181" fontId="3" fillId="0" borderId="0" xfId="0" applyNumberFormat="1" applyFont="1" applyAlignment="1">
      <alignment horizontal="right"/>
    </xf>
    <xf numFmtId="181" fontId="1" fillId="0" borderId="0" xfId="0" applyNumberFormat="1" applyFont="1" applyFill="1" applyBorder="1" applyAlignment="1">
      <alignment horizontal="right" vertical="center"/>
    </xf>
    <xf numFmtId="181" fontId="3" fillId="0" borderId="0" xfId="0" applyNumberFormat="1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vertical="center"/>
    </xf>
    <xf numFmtId="181" fontId="1" fillId="2" borderId="0" xfId="0" applyNumberFormat="1" applyFont="1" applyFill="1" applyBorder="1" applyAlignment="1">
      <alignment vertical="center"/>
    </xf>
    <xf numFmtId="183" fontId="1" fillId="2" borderId="0" xfId="0" applyNumberFormat="1" applyFont="1" applyFill="1" applyBorder="1" applyAlignment="1">
      <alignment vertical="center"/>
    </xf>
    <xf numFmtId="183" fontId="1" fillId="0" borderId="0" xfId="0" applyNumberFormat="1" applyFont="1" applyFill="1" applyBorder="1" applyAlignment="1">
      <alignment horizontal="right" vertical="center"/>
    </xf>
    <xf numFmtId="180" fontId="1" fillId="0" borderId="0" xfId="0" applyNumberFormat="1" applyFont="1" applyFill="1" applyBorder="1" applyAlignment="1">
      <alignment horizontal="right" vertical="center"/>
    </xf>
    <xf numFmtId="183" fontId="3" fillId="0" borderId="0" xfId="0" applyNumberFormat="1" applyFont="1" applyAlignment="1">
      <alignment horizontal="right"/>
    </xf>
    <xf numFmtId="181" fontId="3" fillId="0" borderId="0" xfId="0" applyNumberFormat="1" applyFont="1" applyBorder="1" applyAlignment="1">
      <alignment horizontal="right"/>
    </xf>
    <xf numFmtId="181" fontId="3" fillId="0" borderId="0" xfId="0" applyNumberFormat="1" applyFont="1" applyBorder="1" applyAlignment="1"/>
    <xf numFmtId="0" fontId="1" fillId="0" borderId="27" xfId="0" applyFont="1" applyFill="1" applyBorder="1" applyAlignment="1">
      <alignment horizontal="left" wrapText="1"/>
    </xf>
    <xf numFmtId="49" fontId="3" fillId="0" borderId="27" xfId="0" applyNumberFormat="1" applyFont="1" applyFill="1" applyBorder="1" applyAlignment="1">
      <alignment horizontal="left" wrapText="1"/>
    </xf>
    <xf numFmtId="181" fontId="1" fillId="0" borderId="9" xfId="0" applyNumberFormat="1" applyFont="1" applyFill="1" applyBorder="1" applyAlignment="1">
      <alignment horizontal="left" vertical="center" wrapText="1"/>
    </xf>
    <xf numFmtId="181" fontId="3" fillId="0" borderId="9" xfId="0" applyNumberFormat="1" applyFont="1" applyFill="1" applyBorder="1" applyAlignment="1">
      <alignment horizontal="left" vertical="center"/>
    </xf>
    <xf numFmtId="181" fontId="1" fillId="0" borderId="9" xfId="0" applyNumberFormat="1" applyFont="1" applyFill="1" applyBorder="1" applyAlignment="1">
      <alignment horizontal="left" vertical="center"/>
    </xf>
    <xf numFmtId="181" fontId="1" fillId="0" borderId="28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wrapText="1"/>
    </xf>
    <xf numFmtId="49" fontId="3" fillId="0" borderId="28" xfId="0" applyNumberFormat="1" applyFont="1" applyFill="1" applyBorder="1" applyAlignment="1">
      <alignment horizontal="left" wrapText="1"/>
    </xf>
    <xf numFmtId="181" fontId="3" fillId="0" borderId="9" xfId="0" applyNumberFormat="1" applyFont="1" applyFill="1" applyBorder="1" applyAlignment="1">
      <alignment horizontal="left"/>
    </xf>
    <xf numFmtId="183" fontId="1" fillId="0" borderId="9" xfId="0" applyNumberFormat="1" applyFont="1" applyFill="1" applyBorder="1" applyAlignment="1">
      <alignment horizontal="left" vertical="center"/>
    </xf>
    <xf numFmtId="181" fontId="1" fillId="2" borderId="1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/>
    </xf>
    <xf numFmtId="181" fontId="1" fillId="0" borderId="29" xfId="0" applyNumberFormat="1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left"/>
    </xf>
    <xf numFmtId="0" fontId="1" fillId="0" borderId="9" xfId="0" applyFont="1" applyFill="1" applyBorder="1" applyAlignment="1">
      <alignment horizontal="left" wrapText="1"/>
    </xf>
    <xf numFmtId="49" fontId="3" fillId="0" borderId="10" xfId="0" applyNumberFormat="1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49" fontId="3" fillId="0" borderId="11" xfId="0" applyNumberFormat="1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vertical="center" wrapText="1"/>
    </xf>
    <xf numFmtId="183" fontId="1" fillId="0" borderId="12" xfId="0" applyNumberFormat="1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wrapText="1"/>
    </xf>
    <xf numFmtId="181" fontId="3" fillId="0" borderId="10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vertical="center"/>
    </xf>
    <xf numFmtId="49" fontId="3" fillId="2" borderId="11" xfId="0" applyNumberFormat="1" applyFont="1" applyFill="1" applyBorder="1" applyAlignment="1">
      <alignment horizontal="left" wrapText="1"/>
    </xf>
    <xf numFmtId="181" fontId="1" fillId="0" borderId="2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wrapText="1"/>
    </xf>
    <xf numFmtId="49" fontId="3" fillId="2" borderId="10" xfId="0" applyNumberFormat="1" applyFont="1" applyFill="1" applyBorder="1" applyAlignment="1">
      <alignment horizontal="left" wrapText="1"/>
    </xf>
    <xf numFmtId="181" fontId="1" fillId="2" borderId="10" xfId="0" applyNumberFormat="1" applyFont="1" applyFill="1" applyBorder="1" applyAlignment="1">
      <alignment horizontal="left" vertical="center"/>
    </xf>
    <xf numFmtId="183" fontId="1" fillId="2" borderId="10" xfId="0" applyNumberFormat="1" applyFont="1" applyFill="1" applyBorder="1" applyAlignment="1">
      <alignment horizontal="left" vertical="center"/>
    </xf>
    <xf numFmtId="49" fontId="6" fillId="2" borderId="28" xfId="0" applyNumberFormat="1" applyFont="1" applyFill="1" applyBorder="1" applyAlignment="1">
      <alignment horizontal="left"/>
    </xf>
    <xf numFmtId="49" fontId="21" fillId="2" borderId="13" xfId="0" applyNumberFormat="1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2" fontId="1" fillId="2" borderId="9" xfId="0" applyNumberFormat="1" applyFont="1" applyFill="1" applyBorder="1" applyAlignment="1">
      <alignment horizontal="left" vertical="center"/>
    </xf>
    <xf numFmtId="181" fontId="1" fillId="2" borderId="9" xfId="0" applyNumberFormat="1" applyFont="1" applyFill="1" applyBorder="1" applyAlignment="1">
      <alignment horizontal="left" vertical="center" wrapText="1"/>
    </xf>
    <xf numFmtId="181" fontId="3" fillId="2" borderId="9" xfId="0" applyNumberFormat="1" applyFont="1" applyFill="1" applyBorder="1" applyAlignment="1">
      <alignment horizontal="left" vertical="center"/>
    </xf>
    <xf numFmtId="181" fontId="1" fillId="2" borderId="0" xfId="0" applyNumberFormat="1" applyFont="1" applyFill="1" applyBorder="1" applyAlignment="1">
      <alignment horizontal="left" vertical="center"/>
    </xf>
    <xf numFmtId="181" fontId="1" fillId="2" borderId="9" xfId="0" applyNumberFormat="1" applyFont="1" applyFill="1" applyBorder="1" applyAlignment="1">
      <alignment horizontal="left" vertical="center"/>
    </xf>
    <xf numFmtId="181" fontId="1" fillId="2" borderId="30" xfId="0" applyNumberFormat="1" applyFont="1" applyFill="1" applyBorder="1" applyAlignment="1">
      <alignment horizontal="left" vertical="center"/>
    </xf>
    <xf numFmtId="49" fontId="6" fillId="2" borderId="10" xfId="0" applyNumberFormat="1" applyFont="1" applyFill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vertical="center" wrapText="1"/>
    </xf>
    <xf numFmtId="2" fontId="1" fillId="2" borderId="10" xfId="0" applyNumberFormat="1" applyFont="1" applyFill="1" applyBorder="1" applyAlignment="1">
      <alignment horizontal="left" vertical="center"/>
    </xf>
    <xf numFmtId="183" fontId="1" fillId="2" borderId="9" xfId="0" applyNumberFormat="1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/>
    </xf>
    <xf numFmtId="49" fontId="3" fillId="0" borderId="12" xfId="0" applyNumberFormat="1" applyFont="1" applyFill="1" applyBorder="1" applyAlignment="1">
      <alignment horizontal="left" vertical="center" wrapText="1"/>
    </xf>
    <xf numFmtId="181" fontId="1" fillId="0" borderId="12" xfId="0" applyNumberFormat="1" applyFont="1" applyFill="1" applyBorder="1" applyAlignment="1">
      <alignment horizontal="left" vertical="center" wrapText="1"/>
    </xf>
    <xf numFmtId="181" fontId="3" fillId="0" borderId="12" xfId="0" applyNumberFormat="1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wrapText="1"/>
    </xf>
    <xf numFmtId="181" fontId="1" fillId="0" borderId="10" xfId="0" applyNumberFormat="1" applyFont="1" applyFill="1" applyBorder="1" applyAlignment="1">
      <alignment horizontal="left" vertical="center" wrapText="1"/>
    </xf>
    <xf numFmtId="183" fontId="1" fillId="0" borderId="10" xfId="0" applyNumberFormat="1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left" wrapText="1"/>
    </xf>
    <xf numFmtId="181" fontId="3" fillId="0" borderId="2" xfId="0" applyNumberFormat="1" applyFont="1" applyFill="1" applyBorder="1" applyAlignment="1">
      <alignment horizontal="left" vertical="center"/>
    </xf>
    <xf numFmtId="181" fontId="1" fillId="0" borderId="2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wrapText="1"/>
    </xf>
    <xf numFmtId="181" fontId="3" fillId="0" borderId="25" xfId="0" applyNumberFormat="1" applyFont="1" applyFill="1" applyBorder="1" applyAlignment="1">
      <alignment horizontal="left" vertical="center"/>
    </xf>
    <xf numFmtId="181" fontId="1" fillId="0" borderId="23" xfId="0" applyNumberFormat="1" applyFont="1" applyFill="1" applyBorder="1" applyAlignment="1">
      <alignment horizontal="left" vertical="center"/>
    </xf>
    <xf numFmtId="183" fontId="1" fillId="0" borderId="23" xfId="0" applyNumberFormat="1" applyFont="1" applyFill="1" applyBorder="1" applyAlignment="1">
      <alignment horizontal="left" vertical="center"/>
    </xf>
    <xf numFmtId="180" fontId="1" fillId="0" borderId="23" xfId="0" applyNumberFormat="1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wrapText="1"/>
    </xf>
    <xf numFmtId="49" fontId="3" fillId="2" borderId="13" xfId="0" applyNumberFormat="1" applyFont="1" applyFill="1" applyBorder="1" applyAlignment="1">
      <alignment horizontal="left" wrapText="1"/>
    </xf>
    <xf numFmtId="181" fontId="1" fillId="0" borderId="13" xfId="0" applyNumberFormat="1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/>
    </xf>
    <xf numFmtId="0" fontId="3" fillId="0" borderId="6" xfId="0" applyFont="1" applyFill="1" applyBorder="1" applyAlignment="1">
      <alignment horizontal="left" vertical="center"/>
    </xf>
    <xf numFmtId="49" fontId="6" fillId="0" borderId="31" xfId="0" applyNumberFormat="1" applyFont="1" applyFill="1" applyBorder="1" applyAlignment="1">
      <alignment horizontal="left"/>
    </xf>
    <xf numFmtId="0" fontId="1" fillId="2" borderId="32" xfId="0" applyFont="1" applyFill="1" applyBorder="1" applyAlignment="1">
      <alignment horizontal="left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/>
    </xf>
    <xf numFmtId="0" fontId="1" fillId="0" borderId="32" xfId="0" applyFont="1" applyBorder="1" applyAlignment="1">
      <alignment horizontal="left"/>
    </xf>
    <xf numFmtId="181" fontId="3" fillId="0" borderId="32" xfId="0" applyNumberFormat="1" applyFont="1" applyFill="1" applyBorder="1" applyAlignment="1">
      <alignment horizontal="left" vertical="center"/>
    </xf>
    <xf numFmtId="181" fontId="1" fillId="0" borderId="32" xfId="0" applyNumberFormat="1" applyFont="1" applyFill="1" applyBorder="1" applyAlignment="1">
      <alignment horizontal="left" vertical="center"/>
    </xf>
    <xf numFmtId="181" fontId="1" fillId="0" borderId="32" xfId="0" applyNumberFormat="1" applyFont="1" applyFill="1" applyBorder="1" applyAlignment="1">
      <alignment horizontal="left" vertical="center" wrapText="1"/>
    </xf>
    <xf numFmtId="0" fontId="3" fillId="0" borderId="33" xfId="0" applyFont="1" applyBorder="1" applyAlignment="1">
      <alignment horizontal="left" wrapText="1"/>
    </xf>
    <xf numFmtId="49" fontId="3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83" fontId="3" fillId="0" borderId="9" xfId="0" applyNumberFormat="1" applyFont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49" fontId="3" fillId="0" borderId="18" xfId="0" applyNumberFormat="1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181" fontId="3" fillId="2" borderId="18" xfId="0" applyNumberFormat="1" applyFont="1" applyFill="1" applyBorder="1" applyAlignment="1">
      <alignment horizontal="left"/>
    </xf>
    <xf numFmtId="183" fontId="3" fillId="0" borderId="26" xfId="0" applyNumberFormat="1" applyFont="1" applyBorder="1" applyAlignment="1">
      <alignment horizontal="left"/>
    </xf>
    <xf numFmtId="181" fontId="3" fillId="0" borderId="18" xfId="0" applyNumberFormat="1" applyFont="1" applyBorder="1" applyAlignment="1">
      <alignment horizontal="left"/>
    </xf>
    <xf numFmtId="181" fontId="3" fillId="0" borderId="26" xfId="0" applyNumberFormat="1" applyFont="1" applyBorder="1" applyAlignment="1">
      <alignment horizontal="left"/>
    </xf>
    <xf numFmtId="183" fontId="3" fillId="0" borderId="18" xfId="0" applyNumberFormat="1" applyFont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25" fillId="0" borderId="0" xfId="0" applyFont="1" applyAlignment="1"/>
    <xf numFmtId="49" fontId="25" fillId="0" borderId="0" xfId="0" applyNumberFormat="1" applyFont="1" applyAlignment="1">
      <alignment horizontal="center"/>
    </xf>
    <xf numFmtId="0" fontId="26" fillId="0" borderId="0" xfId="0" applyFont="1"/>
    <xf numFmtId="181" fontId="26" fillId="0" borderId="0" xfId="0" applyNumberFormat="1" applyFont="1"/>
    <xf numFmtId="0" fontId="25" fillId="0" borderId="0" xfId="0" applyFont="1" applyAlignment="1">
      <alignment horizontal="center"/>
    </xf>
    <xf numFmtId="0" fontId="3" fillId="2" borderId="1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wrapText="1"/>
    </xf>
    <xf numFmtId="49" fontId="3" fillId="0" borderId="23" xfId="0" applyNumberFormat="1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wrapText="1"/>
    </xf>
    <xf numFmtId="49" fontId="3" fillId="0" borderId="25" xfId="0" applyNumberFormat="1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center"/>
    </xf>
    <xf numFmtId="180" fontId="1" fillId="0" borderId="25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49" fontId="6" fillId="2" borderId="12" xfId="0" applyNumberFormat="1" applyFont="1" applyFill="1" applyBorder="1" applyAlignment="1">
      <alignment horizontal="left"/>
    </xf>
    <xf numFmtId="49" fontId="3" fillId="2" borderId="12" xfId="0" applyNumberFormat="1" applyFont="1" applyFill="1" applyBorder="1" applyAlignment="1">
      <alignment horizontal="left" wrapText="1"/>
    </xf>
    <xf numFmtId="165" fontId="1" fillId="2" borderId="12" xfId="0" applyNumberFormat="1" applyFont="1" applyFill="1" applyBorder="1" applyAlignment="1">
      <alignment horizontal="left" vertical="center" wrapText="1"/>
    </xf>
    <xf numFmtId="181" fontId="1" fillId="2" borderId="12" xfId="0" applyNumberFormat="1" applyFont="1" applyFill="1" applyBorder="1" applyAlignment="1">
      <alignment horizontal="left" vertical="center" wrapText="1"/>
    </xf>
    <xf numFmtId="180" fontId="1" fillId="2" borderId="12" xfId="0" applyNumberFormat="1" applyFont="1" applyFill="1" applyBorder="1" applyAlignment="1">
      <alignment horizontal="left" vertical="center"/>
    </xf>
    <xf numFmtId="181" fontId="3" fillId="2" borderId="12" xfId="0" applyNumberFormat="1" applyFont="1" applyFill="1" applyBorder="1" applyAlignment="1">
      <alignment horizontal="left" vertical="center"/>
    </xf>
    <xf numFmtId="181" fontId="1" fillId="2" borderId="10" xfId="0" applyNumberFormat="1" applyFont="1" applyFill="1" applyBorder="1" applyAlignment="1">
      <alignment horizontal="left" vertical="center" wrapText="1"/>
    </xf>
    <xf numFmtId="180" fontId="1" fillId="2" borderId="10" xfId="0" applyNumberFormat="1" applyFont="1" applyFill="1" applyBorder="1" applyAlignment="1">
      <alignment horizontal="left" vertical="center"/>
    </xf>
    <xf numFmtId="181" fontId="3" fillId="2" borderId="10" xfId="0" applyNumberFormat="1" applyFont="1" applyFill="1" applyBorder="1" applyAlignment="1">
      <alignment horizontal="left"/>
    </xf>
    <xf numFmtId="181" fontId="3" fillId="0" borderId="27" xfId="0" applyNumberFormat="1" applyFont="1" applyFill="1" applyBorder="1" applyAlignment="1">
      <alignment horizontal="left" vertical="center"/>
    </xf>
    <xf numFmtId="181" fontId="3" fillId="0" borderId="23" xfId="0" applyNumberFormat="1" applyFont="1" applyFill="1" applyBorder="1" applyAlignment="1">
      <alignment horizontal="left"/>
    </xf>
    <xf numFmtId="181" fontId="1" fillId="0" borderId="8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/>
    </xf>
    <xf numFmtId="0" fontId="18" fillId="2" borderId="12" xfId="0" applyFont="1" applyFill="1" applyBorder="1" applyAlignment="1">
      <alignment horizontal="left" wrapText="1"/>
    </xf>
    <xf numFmtId="49" fontId="21" fillId="2" borderId="11" xfId="0" applyNumberFormat="1" applyFont="1" applyFill="1" applyBorder="1" applyAlignment="1">
      <alignment horizontal="left" wrapText="1"/>
    </xf>
    <xf numFmtId="2" fontId="1" fillId="2" borderId="12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/>
    </xf>
    <xf numFmtId="49" fontId="3" fillId="2" borderId="8" xfId="0" applyNumberFormat="1" applyFont="1" applyFill="1" applyBorder="1" applyAlignment="1">
      <alignment horizontal="left" wrapText="1"/>
    </xf>
    <xf numFmtId="181" fontId="1" fillId="2" borderId="24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81" fontId="3" fillId="2" borderId="25" xfId="0" applyNumberFormat="1" applyFont="1" applyFill="1" applyBorder="1" applyAlignment="1">
      <alignment horizontal="left" vertical="center"/>
    </xf>
    <xf numFmtId="49" fontId="3" fillId="2" borderId="32" xfId="0" applyNumberFormat="1" applyFont="1" applyFill="1" applyBorder="1" applyAlignment="1">
      <alignment horizontal="left" wrapText="1"/>
    </xf>
    <xf numFmtId="0" fontId="1" fillId="2" borderId="0" xfId="0" applyFont="1" applyFill="1"/>
    <xf numFmtId="181" fontId="1" fillId="2" borderId="0" xfId="0" applyNumberFormat="1" applyFont="1" applyFill="1"/>
    <xf numFmtId="181" fontId="1" fillId="0" borderId="0" xfId="0" applyNumberFormat="1" applyFont="1"/>
    <xf numFmtId="182" fontId="1" fillId="0" borderId="0" xfId="0" applyNumberFormat="1" applyFont="1"/>
    <xf numFmtId="181" fontId="5" fillId="0" borderId="0" xfId="0" applyNumberFormat="1" applyFont="1"/>
    <xf numFmtId="1" fontId="1" fillId="0" borderId="0" xfId="0" applyNumberFormat="1" applyFont="1" applyBorder="1"/>
    <xf numFmtId="181" fontId="1" fillId="0" borderId="0" xfId="0" applyNumberFormat="1" applyFont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/>
    <xf numFmtId="181" fontId="1" fillId="0" borderId="0" xfId="0" applyNumberFormat="1" applyFont="1" applyBorder="1" applyAlignment="1"/>
    <xf numFmtId="49" fontId="28" fillId="0" borderId="28" xfId="0" applyNumberFormat="1" applyFont="1" applyFill="1" applyBorder="1" applyAlignment="1">
      <alignment horizontal="left"/>
    </xf>
    <xf numFmtId="0" fontId="29" fillId="0" borderId="9" xfId="0" applyFont="1" applyFill="1" applyBorder="1" applyAlignment="1">
      <alignment horizontal="left" wrapText="1"/>
    </xf>
    <xf numFmtId="49" fontId="27" fillId="0" borderId="13" xfId="0" applyNumberFormat="1" applyFont="1" applyFill="1" applyBorder="1" applyAlignment="1">
      <alignment horizontal="left" wrapText="1"/>
    </xf>
    <xf numFmtId="165" fontId="29" fillId="0" borderId="13" xfId="0" applyNumberFormat="1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/>
    </xf>
    <xf numFmtId="181" fontId="29" fillId="0" borderId="9" xfId="0" applyNumberFormat="1" applyFont="1" applyFill="1" applyBorder="1" applyAlignment="1">
      <alignment horizontal="left" vertical="center"/>
    </xf>
    <xf numFmtId="0" fontId="29" fillId="0" borderId="28" xfId="0" applyFont="1" applyFill="1" applyBorder="1" applyAlignment="1">
      <alignment horizontal="left" vertical="center"/>
    </xf>
    <xf numFmtId="181" fontId="27" fillId="0" borderId="28" xfId="0" applyNumberFormat="1" applyFont="1" applyFill="1" applyBorder="1" applyAlignment="1">
      <alignment horizontal="left" vertical="center"/>
    </xf>
    <xf numFmtId="181" fontId="29" fillId="0" borderId="28" xfId="0" applyNumberFormat="1" applyFont="1" applyFill="1" applyBorder="1" applyAlignment="1">
      <alignment horizontal="left" vertical="center"/>
    </xf>
    <xf numFmtId="49" fontId="28" fillId="0" borderId="23" xfId="0" applyNumberFormat="1" applyFont="1" applyFill="1" applyBorder="1" applyAlignment="1">
      <alignment horizontal="left"/>
    </xf>
    <xf numFmtId="0" fontId="29" fillId="0" borderId="10" xfId="0" applyFont="1" applyFill="1" applyBorder="1" applyAlignment="1">
      <alignment horizontal="left" wrapText="1"/>
    </xf>
    <xf numFmtId="49" fontId="27" fillId="0" borderId="10" xfId="0" applyNumberFormat="1" applyFont="1" applyFill="1" applyBorder="1" applyAlignment="1">
      <alignment horizontal="left" wrapText="1"/>
    </xf>
    <xf numFmtId="165" fontId="29" fillId="0" borderId="10" xfId="0" applyNumberFormat="1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/>
    </xf>
    <xf numFmtId="181" fontId="29" fillId="0" borderId="10" xfId="0" applyNumberFormat="1" applyFont="1" applyFill="1" applyBorder="1" applyAlignment="1">
      <alignment horizontal="left" vertical="center"/>
    </xf>
    <xf numFmtId="181" fontId="27" fillId="0" borderId="10" xfId="0" applyNumberFormat="1" applyFont="1" applyFill="1" applyBorder="1" applyAlignment="1">
      <alignment horizontal="left" vertical="center"/>
    </xf>
    <xf numFmtId="180" fontId="27" fillId="0" borderId="10" xfId="0" applyNumberFormat="1" applyFont="1" applyFill="1" applyBorder="1" applyAlignment="1">
      <alignment horizontal="left" vertical="center"/>
    </xf>
    <xf numFmtId="0" fontId="27" fillId="0" borderId="9" xfId="0" applyFont="1" applyFill="1" applyBorder="1" applyAlignment="1">
      <alignment horizontal="left" vertical="center"/>
    </xf>
    <xf numFmtId="49" fontId="28" fillId="0" borderId="9" xfId="0" applyNumberFormat="1" applyFont="1" applyFill="1" applyBorder="1" applyAlignment="1">
      <alignment horizontal="left"/>
    </xf>
    <xf numFmtId="0" fontId="29" fillId="0" borderId="13" xfId="0" applyFont="1" applyFill="1" applyBorder="1" applyAlignment="1">
      <alignment horizontal="left" wrapText="1"/>
    </xf>
    <xf numFmtId="49" fontId="27" fillId="0" borderId="9" xfId="0" applyNumberFormat="1" applyFont="1" applyFill="1" applyBorder="1" applyAlignment="1">
      <alignment horizontal="left" wrapText="1"/>
    </xf>
    <xf numFmtId="0" fontId="29" fillId="0" borderId="9" xfId="0" applyFont="1" applyFill="1" applyBorder="1" applyAlignment="1">
      <alignment horizontal="left" vertical="center" wrapText="1"/>
    </xf>
    <xf numFmtId="181" fontId="29" fillId="0" borderId="9" xfId="0" applyNumberFormat="1" applyFont="1" applyFill="1" applyBorder="1" applyAlignment="1">
      <alignment horizontal="left" vertical="center" wrapText="1"/>
    </xf>
    <xf numFmtId="180" fontId="29" fillId="0" borderId="9" xfId="0" applyNumberFormat="1" applyFont="1" applyFill="1" applyBorder="1" applyAlignment="1">
      <alignment horizontal="left" vertical="center"/>
    </xf>
    <xf numFmtId="181" fontId="27" fillId="0" borderId="9" xfId="0" applyNumberFormat="1" applyFont="1" applyFill="1" applyBorder="1" applyAlignment="1">
      <alignment horizontal="left" vertical="center"/>
    </xf>
    <xf numFmtId="181" fontId="29" fillId="2" borderId="12" xfId="0" applyNumberFormat="1" applyFont="1" applyFill="1" applyBorder="1" applyAlignment="1">
      <alignment horizontal="left" vertical="center"/>
    </xf>
    <xf numFmtId="0" fontId="29" fillId="0" borderId="12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27" fillId="0" borderId="10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left"/>
    </xf>
    <xf numFmtId="0" fontId="29" fillId="0" borderId="23" xfId="0" applyFont="1" applyFill="1" applyBorder="1" applyAlignment="1">
      <alignment horizontal="left" wrapText="1"/>
    </xf>
    <xf numFmtId="49" fontId="27" fillId="0" borderId="23" xfId="0" applyNumberFormat="1" applyFont="1" applyFill="1" applyBorder="1" applyAlignment="1">
      <alignment horizontal="left" wrapText="1"/>
    </xf>
    <xf numFmtId="0" fontId="29" fillId="0" borderId="10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/>
    </xf>
    <xf numFmtId="181" fontId="29" fillId="0" borderId="10" xfId="0" applyNumberFormat="1" applyFont="1" applyFill="1" applyBorder="1" applyAlignment="1">
      <alignment horizontal="left" vertical="center" wrapText="1"/>
    </xf>
    <xf numFmtId="180" fontId="29" fillId="0" borderId="10" xfId="0" applyNumberFormat="1" applyFont="1" applyFill="1" applyBorder="1" applyAlignment="1">
      <alignment horizontal="left" vertical="center"/>
    </xf>
    <xf numFmtId="183" fontId="29" fillId="0" borderId="10" xfId="0" applyNumberFormat="1" applyFont="1" applyFill="1" applyBorder="1" applyAlignment="1">
      <alignment horizontal="left" vertical="center"/>
    </xf>
    <xf numFmtId="180" fontId="29" fillId="0" borderId="24" xfId="0" applyNumberFormat="1" applyFont="1" applyFill="1" applyBorder="1" applyAlignment="1">
      <alignment horizontal="left" vertical="center"/>
    </xf>
    <xf numFmtId="180" fontId="29" fillId="0" borderId="23" xfId="0" applyNumberFormat="1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9" fontId="6" fillId="0" borderId="25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/>
    </xf>
    <xf numFmtId="0" fontId="1" fillId="0" borderId="9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181" fontId="1" fillId="0" borderId="2" xfId="0" applyNumberFormat="1" applyFont="1" applyFill="1" applyBorder="1" applyAlignment="1">
      <alignment horizontal="left" vertical="center" wrapText="1"/>
    </xf>
    <xf numFmtId="181" fontId="1" fillId="0" borderId="10" xfId="0" applyNumberFormat="1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/>
    </xf>
    <xf numFmtId="0" fontId="3" fillId="0" borderId="34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  <xf numFmtId="0" fontId="3" fillId="0" borderId="4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1" fillId="0" borderId="38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9" xfId="0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/>
    </xf>
    <xf numFmtId="0" fontId="29" fillId="0" borderId="9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42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18" xfId="0" applyFont="1" applyFill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 wrapText="1"/>
    </xf>
    <xf numFmtId="0" fontId="5" fillId="0" borderId="18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textRotation="90" wrapText="1"/>
    </xf>
    <xf numFmtId="0" fontId="3" fillId="0" borderId="18" xfId="0" applyFont="1" applyBorder="1" applyAlignment="1">
      <alignment horizontal="center" textRotation="90" wrapText="1"/>
    </xf>
    <xf numFmtId="0" fontId="4" fillId="0" borderId="31" xfId="0" applyFont="1" applyBorder="1" applyAlignment="1">
      <alignment horizontal="center" wrapText="1"/>
    </xf>
    <xf numFmtId="0" fontId="4" fillId="0" borderId="35" xfId="0" applyFont="1" applyBorder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wrapText="1"/>
    </xf>
    <xf numFmtId="0" fontId="3" fillId="0" borderId="32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center" textRotation="90" wrapText="1"/>
    </xf>
    <xf numFmtId="0" fontId="4" fillId="0" borderId="19" xfId="0" applyFont="1" applyFill="1" applyBorder="1" applyAlignment="1">
      <alignment horizontal="center" textRotation="90" wrapText="1"/>
    </xf>
    <xf numFmtId="0" fontId="4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44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4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V98"/>
  <sheetViews>
    <sheetView tabSelected="1" zoomScale="85" zoomScaleNormal="85" workbookViewId="0">
      <selection activeCell="I69" sqref="I69"/>
    </sheetView>
  </sheetViews>
  <sheetFormatPr defaultRowHeight="12.75" x14ac:dyDescent="0.2"/>
  <cols>
    <col min="1" max="1" width="6.140625" style="155" customWidth="1"/>
    <col min="2" max="2" width="4" customWidth="1"/>
    <col min="3" max="3" width="28.85546875" customWidth="1"/>
    <col min="4" max="4" width="8" style="157" customWidth="1"/>
    <col min="5" max="5" width="10.85546875" customWidth="1"/>
    <col min="6" max="6" width="9.42578125" customWidth="1"/>
    <col min="7" max="7" width="11" customWidth="1"/>
    <col min="8" max="8" width="13.28515625" customWidth="1"/>
    <col min="9" max="9" width="10.28515625" customWidth="1"/>
    <col min="10" max="10" width="13.85546875" customWidth="1"/>
    <col min="11" max="11" width="12.42578125" customWidth="1"/>
    <col min="12" max="12" width="11.42578125" customWidth="1"/>
    <col min="13" max="13" width="12.7109375" customWidth="1"/>
    <col min="14" max="14" width="12" customWidth="1"/>
    <col min="15" max="15" width="20.140625" customWidth="1"/>
    <col min="16" max="16" width="11.85546875" customWidth="1"/>
    <col min="17" max="17" width="12.7109375" customWidth="1"/>
    <col min="18" max="18" width="12.42578125" customWidth="1"/>
    <col min="19" max="19" width="16.85546875" customWidth="1"/>
    <col min="20" max="21" width="10.42578125" customWidth="1"/>
    <col min="22" max="22" width="9.85546875" bestFit="1" customWidth="1"/>
    <col min="23" max="23" width="9.5703125" customWidth="1"/>
    <col min="24" max="24" width="9.85546875" bestFit="1" customWidth="1"/>
    <col min="25" max="25" width="9.5703125" bestFit="1" customWidth="1"/>
    <col min="26" max="26" width="9.85546875" customWidth="1"/>
    <col min="27" max="27" width="10.5703125" bestFit="1" customWidth="1"/>
  </cols>
  <sheetData>
    <row r="1" spans="1:20" ht="15.75" x14ac:dyDescent="0.25">
      <c r="A1" s="154"/>
      <c r="B1" s="140"/>
      <c r="C1" s="140"/>
      <c r="D1" s="156"/>
      <c r="E1" s="140"/>
      <c r="F1" s="140"/>
      <c r="G1" s="140"/>
      <c r="H1" s="140"/>
      <c r="I1" s="140"/>
      <c r="J1" s="140"/>
      <c r="K1" s="140"/>
      <c r="L1" s="140"/>
      <c r="M1" s="446" t="s">
        <v>114</v>
      </c>
      <c r="N1" s="446"/>
      <c r="O1" s="297"/>
      <c r="P1" s="298"/>
    </row>
    <row r="2" spans="1:20" ht="18.75" customHeight="1" x14ac:dyDescent="0.25">
      <c r="A2" s="154"/>
      <c r="B2" s="140"/>
      <c r="C2" s="140"/>
      <c r="D2" s="156"/>
      <c r="E2" s="140"/>
      <c r="F2" s="140"/>
      <c r="G2" s="140"/>
      <c r="H2" s="140"/>
      <c r="I2" s="140"/>
      <c r="J2" s="140"/>
      <c r="K2" s="140"/>
      <c r="L2" s="140"/>
      <c r="M2" s="447" t="s">
        <v>0</v>
      </c>
      <c r="N2" s="447"/>
      <c r="O2" s="447"/>
      <c r="P2" s="447"/>
    </row>
    <row r="3" spans="1:20" ht="15.75" x14ac:dyDescent="0.25">
      <c r="A3" s="154"/>
      <c r="B3" s="140"/>
      <c r="C3" s="140"/>
      <c r="D3" s="156"/>
      <c r="E3" s="140"/>
      <c r="F3" s="140"/>
      <c r="G3" s="140"/>
      <c r="H3" s="140"/>
      <c r="I3" s="140"/>
      <c r="J3" s="140"/>
      <c r="K3" s="140"/>
      <c r="L3" s="140"/>
      <c r="M3" s="446" t="s">
        <v>130</v>
      </c>
      <c r="N3" s="446"/>
      <c r="O3" s="446"/>
      <c r="P3" s="446"/>
    </row>
    <row r="4" spans="1:20" ht="26.25" customHeight="1" x14ac:dyDescent="0.2">
      <c r="A4" s="154"/>
      <c r="B4" s="140"/>
      <c r="C4" s="140"/>
      <c r="D4" s="156"/>
      <c r="E4" s="140"/>
      <c r="F4" s="140"/>
      <c r="G4" s="140"/>
      <c r="H4" s="140"/>
      <c r="I4" s="140"/>
      <c r="J4" s="140"/>
      <c r="K4" s="140"/>
      <c r="L4" s="140"/>
      <c r="M4" s="104"/>
      <c r="N4" s="104"/>
      <c r="O4" s="104"/>
      <c r="P4" s="104"/>
    </row>
    <row r="5" spans="1:20" ht="15.75" x14ac:dyDescent="0.25">
      <c r="A5" s="154"/>
      <c r="B5" s="140"/>
      <c r="C5" s="140"/>
      <c r="D5" s="156"/>
      <c r="E5" s="140"/>
      <c r="F5" s="140"/>
      <c r="G5" s="437" t="s">
        <v>1</v>
      </c>
      <c r="H5" s="437"/>
      <c r="I5" s="437"/>
      <c r="J5" s="140"/>
      <c r="K5" s="140"/>
      <c r="L5" s="140"/>
      <c r="M5" s="141"/>
      <c r="N5" s="141"/>
      <c r="O5" s="141"/>
      <c r="P5" s="141"/>
    </row>
    <row r="6" spans="1:20" ht="15.75" customHeight="1" x14ac:dyDescent="0.2">
      <c r="A6" s="154"/>
      <c r="B6" s="140"/>
      <c r="C6" s="448" t="s">
        <v>109</v>
      </c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448"/>
      <c r="P6" s="448"/>
    </row>
    <row r="7" spans="1:20" ht="15.75" x14ac:dyDescent="0.25">
      <c r="A7" s="154"/>
      <c r="B7" s="140"/>
      <c r="C7" s="437" t="s">
        <v>110</v>
      </c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179"/>
      <c r="P7" s="141"/>
    </row>
    <row r="8" spans="1:20" ht="15.75" x14ac:dyDescent="0.25">
      <c r="A8" s="154"/>
      <c r="B8" s="140"/>
      <c r="C8" s="437" t="s">
        <v>35</v>
      </c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179"/>
      <c r="P8" s="141"/>
    </row>
    <row r="9" spans="1:20" ht="26.25" customHeight="1" thickBot="1" x14ac:dyDescent="0.25">
      <c r="A9" s="154"/>
      <c r="B9" s="140"/>
      <c r="C9" s="140"/>
      <c r="D9" s="156"/>
      <c r="E9" s="140"/>
      <c r="F9" s="140"/>
      <c r="G9" s="140"/>
      <c r="H9" s="140"/>
      <c r="I9" s="140"/>
      <c r="J9" s="140"/>
      <c r="K9" s="140"/>
      <c r="L9" s="140"/>
      <c r="M9" s="140"/>
      <c r="N9" s="103" t="s">
        <v>36</v>
      </c>
      <c r="O9" s="103"/>
      <c r="P9" s="140"/>
    </row>
    <row r="10" spans="1:20" ht="15.75" customHeight="1" x14ac:dyDescent="0.25">
      <c r="A10" s="441" t="s">
        <v>3</v>
      </c>
      <c r="B10" s="435" t="s">
        <v>70</v>
      </c>
      <c r="C10" s="435" t="s">
        <v>5</v>
      </c>
      <c r="D10" s="152"/>
      <c r="E10" s="433" t="s">
        <v>6</v>
      </c>
      <c r="F10" s="433" t="s">
        <v>7</v>
      </c>
      <c r="G10" s="433" t="s">
        <v>8</v>
      </c>
      <c r="H10" s="433" t="s">
        <v>9</v>
      </c>
      <c r="I10" s="433" t="s">
        <v>115</v>
      </c>
      <c r="J10" s="433" t="s">
        <v>107</v>
      </c>
      <c r="K10" s="443" t="s">
        <v>12</v>
      </c>
      <c r="L10" s="444"/>
      <c r="M10" s="444"/>
      <c r="N10" s="445"/>
      <c r="O10" s="431" t="s">
        <v>108</v>
      </c>
      <c r="P10" s="431" t="s">
        <v>13</v>
      </c>
    </row>
    <row r="11" spans="1:20" ht="81" customHeight="1" thickBot="1" x14ac:dyDescent="0.3">
      <c r="A11" s="442"/>
      <c r="B11" s="436"/>
      <c r="C11" s="436"/>
      <c r="D11" s="158" t="s">
        <v>67</v>
      </c>
      <c r="E11" s="434"/>
      <c r="F11" s="434"/>
      <c r="G11" s="434"/>
      <c r="H11" s="434"/>
      <c r="I11" s="434"/>
      <c r="J11" s="434"/>
      <c r="K11" s="3" t="s">
        <v>14</v>
      </c>
      <c r="L11" s="3" t="s">
        <v>15</v>
      </c>
      <c r="M11" s="3" t="s">
        <v>16</v>
      </c>
      <c r="N11" s="3" t="s">
        <v>17</v>
      </c>
      <c r="O11" s="432"/>
      <c r="P11" s="432"/>
      <c r="Q11" s="139"/>
      <c r="R11" s="138"/>
    </row>
    <row r="12" spans="1:20" ht="14.25" customHeight="1" thickBot="1" x14ac:dyDescent="0.25">
      <c r="A12" s="4">
        <v>1</v>
      </c>
      <c r="B12" s="4">
        <v>2</v>
      </c>
      <c r="C12" s="4">
        <v>3</v>
      </c>
      <c r="D12" s="153"/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4">
        <v>13</v>
      </c>
      <c r="O12" s="4"/>
      <c r="P12" s="151">
        <v>14</v>
      </c>
      <c r="Q12" s="139"/>
      <c r="R12" s="138"/>
    </row>
    <row r="13" spans="1:20" ht="15" customHeight="1" thickBot="1" x14ac:dyDescent="0.25">
      <c r="A13" s="438" t="s">
        <v>78</v>
      </c>
      <c r="B13" s="439"/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40"/>
      <c r="Q13" s="147"/>
      <c r="R13" s="145"/>
      <c r="S13" s="25"/>
      <c r="T13" s="17"/>
    </row>
    <row r="14" spans="1:20" ht="52.5" customHeight="1" x14ac:dyDescent="0.2">
      <c r="A14" s="409">
        <v>3122</v>
      </c>
      <c r="B14" s="402" t="s">
        <v>19</v>
      </c>
      <c r="C14" s="207" t="s">
        <v>103</v>
      </c>
      <c r="D14" s="208" t="s">
        <v>66</v>
      </c>
      <c r="E14" s="172" t="s">
        <v>91</v>
      </c>
      <c r="F14" s="165" t="s">
        <v>20</v>
      </c>
      <c r="G14" s="209">
        <v>20103.723999999998</v>
      </c>
      <c r="H14" s="182"/>
      <c r="I14" s="165">
        <v>208.524</v>
      </c>
      <c r="J14" s="210">
        <f>SUM(K14:N14)</f>
        <v>1000</v>
      </c>
      <c r="K14" s="211">
        <v>150</v>
      </c>
      <c r="L14" s="211">
        <v>300</v>
      </c>
      <c r="M14" s="211">
        <v>300</v>
      </c>
      <c r="N14" s="212">
        <v>250</v>
      </c>
      <c r="O14" s="212"/>
      <c r="P14" s="395" t="s">
        <v>142</v>
      </c>
      <c r="Q14" s="144"/>
      <c r="R14" s="148"/>
    </row>
    <row r="15" spans="1:20" ht="13.5" customHeight="1" x14ac:dyDescent="0.2">
      <c r="A15" s="388"/>
      <c r="B15" s="425"/>
      <c r="C15" s="214" t="s">
        <v>21</v>
      </c>
      <c r="D15" s="215"/>
      <c r="E15" s="213"/>
      <c r="F15" s="165"/>
      <c r="G15" s="209"/>
      <c r="H15" s="191"/>
      <c r="I15" s="165"/>
      <c r="J15" s="216">
        <f>J14*2.1%</f>
        <v>21</v>
      </c>
      <c r="K15" s="211"/>
      <c r="L15" s="217"/>
      <c r="M15" s="211"/>
      <c r="N15" s="191"/>
      <c r="O15" s="191"/>
      <c r="P15" s="395"/>
      <c r="Q15" s="144"/>
      <c r="R15" s="148"/>
    </row>
    <row r="16" spans="1:20" ht="43.5" customHeight="1" x14ac:dyDescent="0.2">
      <c r="A16" s="390">
        <v>3142</v>
      </c>
      <c r="B16" s="415" t="s">
        <v>151</v>
      </c>
      <c r="C16" s="225" t="s">
        <v>140</v>
      </c>
      <c r="D16" s="261" t="s">
        <v>141</v>
      </c>
      <c r="E16" s="227" t="s">
        <v>136</v>
      </c>
      <c r="F16" s="162" t="s">
        <v>20</v>
      </c>
      <c r="G16" s="256">
        <v>4312.3810000000003</v>
      </c>
      <c r="H16" s="161">
        <v>3470.84</v>
      </c>
      <c r="I16" s="162">
        <v>62.658999999999999</v>
      </c>
      <c r="J16" s="257">
        <f>SUM(K16+L16+M16+N16)</f>
        <v>105.408</v>
      </c>
      <c r="K16" s="164">
        <v>105.408</v>
      </c>
      <c r="L16" s="228"/>
      <c r="M16" s="164"/>
      <c r="N16" s="161"/>
      <c r="O16" s="161"/>
      <c r="P16" s="227" t="s">
        <v>143</v>
      </c>
      <c r="Q16" s="144"/>
      <c r="R16" s="148"/>
    </row>
    <row r="17" spans="1:22" ht="21.75" customHeight="1" x14ac:dyDescent="0.2">
      <c r="A17" s="389"/>
      <c r="B17" s="394"/>
      <c r="C17" s="264" t="s">
        <v>21</v>
      </c>
      <c r="D17" s="224"/>
      <c r="E17" s="168"/>
      <c r="F17" s="160"/>
      <c r="G17" s="259"/>
      <c r="H17" s="163"/>
      <c r="I17" s="160"/>
      <c r="J17" s="230">
        <v>2.21</v>
      </c>
      <c r="K17" s="166"/>
      <c r="L17" s="260"/>
      <c r="M17" s="166"/>
      <c r="N17" s="163"/>
      <c r="O17" s="163"/>
      <c r="P17" s="168"/>
      <c r="Q17" s="144"/>
      <c r="R17" s="148"/>
    </row>
    <row r="18" spans="1:22" ht="43.5" customHeight="1" x14ac:dyDescent="0.2">
      <c r="A18" s="365">
        <v>3142</v>
      </c>
      <c r="B18" s="366" t="s">
        <v>131</v>
      </c>
      <c r="C18" s="367" t="s">
        <v>135</v>
      </c>
      <c r="D18" s="368" t="s">
        <v>66</v>
      </c>
      <c r="E18" s="369" t="s">
        <v>136</v>
      </c>
      <c r="F18" s="352" t="s">
        <v>20</v>
      </c>
      <c r="G18" s="370">
        <v>4895.5420000000004</v>
      </c>
      <c r="H18" s="371">
        <v>2959.7809999999999</v>
      </c>
      <c r="I18" s="352">
        <v>68.388999999999996</v>
      </c>
      <c r="J18" s="372">
        <f>SUM(K18+L18+M18+N18)</f>
        <v>149.208</v>
      </c>
      <c r="K18" s="373">
        <v>125</v>
      </c>
      <c r="L18" s="373">
        <v>24.207999999999998</v>
      </c>
      <c r="M18" s="374"/>
      <c r="N18" s="375"/>
      <c r="O18" s="356"/>
      <c r="P18" s="400" t="s">
        <v>137</v>
      </c>
      <c r="Q18" s="144"/>
      <c r="R18" s="148"/>
    </row>
    <row r="19" spans="1:22" ht="20.25" customHeight="1" x14ac:dyDescent="0.2">
      <c r="A19" s="376"/>
      <c r="B19" s="377"/>
      <c r="C19" s="378" t="s">
        <v>21</v>
      </c>
      <c r="D19" s="379"/>
      <c r="E19" s="380"/>
      <c r="F19" s="381"/>
      <c r="G19" s="382"/>
      <c r="H19" s="383"/>
      <c r="I19" s="361"/>
      <c r="J19" s="230">
        <v>3.1</v>
      </c>
      <c r="K19" s="362"/>
      <c r="L19" s="384"/>
      <c r="M19" s="362"/>
      <c r="N19" s="385"/>
      <c r="O19" s="386"/>
      <c r="P19" s="401"/>
      <c r="Q19" s="144"/>
      <c r="R19" s="148"/>
    </row>
    <row r="20" spans="1:22" ht="33.75" customHeight="1" x14ac:dyDescent="0.2">
      <c r="A20" s="231"/>
      <c r="B20" s="254"/>
      <c r="C20" s="311" t="s">
        <v>132</v>
      </c>
      <c r="D20" s="312" t="s">
        <v>64</v>
      </c>
      <c r="E20" s="192">
        <v>2015</v>
      </c>
      <c r="F20" s="313" t="s">
        <v>133</v>
      </c>
      <c r="G20" s="256"/>
      <c r="H20" s="161"/>
      <c r="I20" s="162"/>
      <c r="J20" s="257">
        <f>SUM(K20+L20+M20+N20+I20)</f>
        <v>2100</v>
      </c>
      <c r="K20" s="164">
        <v>200</v>
      </c>
      <c r="L20" s="164">
        <v>750</v>
      </c>
      <c r="M20" s="164">
        <v>850</v>
      </c>
      <c r="N20" s="314">
        <v>300</v>
      </c>
      <c r="O20" s="314"/>
      <c r="P20" s="227"/>
      <c r="Q20" s="144"/>
      <c r="R20" s="148"/>
    </row>
    <row r="21" spans="1:22" ht="20.25" customHeight="1" x14ac:dyDescent="0.2">
      <c r="A21" s="234">
        <v>3132</v>
      </c>
      <c r="B21" s="222" t="s">
        <v>152</v>
      </c>
      <c r="C21" s="308" t="s">
        <v>21</v>
      </c>
      <c r="D21" s="309"/>
      <c r="E21" s="168"/>
      <c r="F21" s="310"/>
      <c r="G21" s="259"/>
      <c r="H21" s="163"/>
      <c r="I21" s="160"/>
      <c r="J21" s="230">
        <v>44.1</v>
      </c>
      <c r="K21" s="166"/>
      <c r="L21" s="260"/>
      <c r="M21" s="166"/>
      <c r="N21" s="268"/>
      <c r="O21" s="268"/>
      <c r="P21" s="168"/>
      <c r="Q21" s="144"/>
      <c r="R21" s="148"/>
    </row>
    <row r="22" spans="1:22" ht="42.75" customHeight="1" x14ac:dyDescent="0.2">
      <c r="A22" s="315"/>
      <c r="B22" s="316"/>
      <c r="C22" s="269" t="s">
        <v>139</v>
      </c>
      <c r="D22" s="317" t="s">
        <v>65</v>
      </c>
      <c r="E22" s="318">
        <v>2015</v>
      </c>
      <c r="F22" s="313" t="s">
        <v>133</v>
      </c>
      <c r="G22" s="319"/>
      <c r="H22" s="320"/>
      <c r="I22" s="169"/>
      <c r="J22" s="321">
        <f>SUM(K22+L22+M22+N300+N22)</f>
        <v>3200.67</v>
      </c>
      <c r="K22" s="218">
        <v>600</v>
      </c>
      <c r="L22" s="218">
        <v>1062.347</v>
      </c>
      <c r="M22" s="218">
        <v>923.32299999999998</v>
      </c>
      <c r="N22" s="320">
        <v>615</v>
      </c>
      <c r="O22" s="320"/>
      <c r="P22" s="305"/>
      <c r="Q22" s="144"/>
      <c r="R22" s="148"/>
    </row>
    <row r="23" spans="1:22" ht="17.25" customHeight="1" x14ac:dyDescent="0.2">
      <c r="A23" s="304">
        <v>3132</v>
      </c>
      <c r="B23" s="249" t="s">
        <v>153</v>
      </c>
      <c r="C23" s="308" t="s">
        <v>21</v>
      </c>
      <c r="D23" s="236"/>
      <c r="E23" s="251"/>
      <c r="F23" s="170"/>
      <c r="G23" s="322"/>
      <c r="H23" s="323"/>
      <c r="I23" s="170"/>
      <c r="J23" s="324">
        <v>67.213999999999999</v>
      </c>
      <c r="K23" s="237"/>
      <c r="L23" s="238"/>
      <c r="M23" s="237"/>
      <c r="N23" s="323"/>
      <c r="O23" s="323"/>
      <c r="P23" s="251"/>
      <c r="Q23" s="144"/>
      <c r="R23" s="148"/>
    </row>
    <row r="24" spans="1:22" ht="42.75" customHeight="1" x14ac:dyDescent="0.2">
      <c r="A24" s="388">
        <v>3132</v>
      </c>
      <c r="B24" s="306"/>
      <c r="C24" s="213" t="s">
        <v>156</v>
      </c>
      <c r="D24" s="307" t="s">
        <v>76</v>
      </c>
      <c r="E24" s="213" t="s">
        <v>84</v>
      </c>
      <c r="F24" s="165" t="s">
        <v>20</v>
      </c>
      <c r="G24" s="209"/>
      <c r="H24" s="191"/>
      <c r="I24" s="165"/>
      <c r="J24" s="210">
        <f>K24+L24+M24+N24</f>
        <v>174.44300000000001</v>
      </c>
      <c r="K24" s="211"/>
      <c r="L24" s="211"/>
      <c r="M24" s="211">
        <v>174.44300000000001</v>
      </c>
      <c r="N24" s="211"/>
      <c r="O24" s="256" t="s">
        <v>71</v>
      </c>
      <c r="P24" s="400" t="s">
        <v>122</v>
      </c>
      <c r="Q24" s="144"/>
      <c r="R24" s="148"/>
    </row>
    <row r="25" spans="1:22" ht="17.25" customHeight="1" x14ac:dyDescent="0.2">
      <c r="A25" s="389"/>
      <c r="B25" s="222" t="s">
        <v>138</v>
      </c>
      <c r="C25" s="258" t="s">
        <v>21</v>
      </c>
      <c r="D25" s="224"/>
      <c r="E25" s="168"/>
      <c r="F25" s="160"/>
      <c r="G25" s="259"/>
      <c r="H25" s="163"/>
      <c r="I25" s="160"/>
      <c r="J25" s="230">
        <f>J24*2.1%</f>
        <v>3.6633030000000004</v>
      </c>
      <c r="K25" s="166"/>
      <c r="L25" s="260"/>
      <c r="M25" s="166"/>
      <c r="N25" s="163"/>
      <c r="O25" s="163"/>
      <c r="P25" s="401"/>
      <c r="Q25" s="144"/>
      <c r="R25" s="148"/>
    </row>
    <row r="26" spans="1:22" ht="18.75" customHeight="1" thickBot="1" x14ac:dyDescent="0.25">
      <c r="A26" s="427" t="s">
        <v>79</v>
      </c>
      <c r="B26" s="428"/>
      <c r="C26" s="428"/>
      <c r="D26" s="428"/>
      <c r="E26" s="428"/>
      <c r="F26" s="428"/>
      <c r="G26" s="428"/>
      <c r="H26" s="428"/>
      <c r="I26" s="428"/>
      <c r="J26" s="428"/>
      <c r="K26" s="428"/>
      <c r="L26" s="428"/>
      <c r="M26" s="428"/>
      <c r="N26" s="428"/>
      <c r="O26" s="428"/>
      <c r="P26" s="429"/>
      <c r="Q26" s="144"/>
      <c r="R26" s="148"/>
    </row>
    <row r="27" spans="1:22" ht="63" customHeight="1" x14ac:dyDescent="0.2">
      <c r="A27" s="426">
        <v>3122</v>
      </c>
      <c r="B27" s="402" t="s">
        <v>22</v>
      </c>
      <c r="C27" s="219" t="s">
        <v>28</v>
      </c>
      <c r="D27" s="220" t="s">
        <v>66</v>
      </c>
      <c r="E27" s="172" t="s">
        <v>81</v>
      </c>
      <c r="F27" s="159" t="s">
        <v>20</v>
      </c>
      <c r="G27" s="159"/>
      <c r="H27" s="159"/>
      <c r="I27" s="159"/>
      <c r="J27" s="325">
        <f>SUM(K27+L27+M27+N27)</f>
        <v>2867.826</v>
      </c>
      <c r="K27" s="164">
        <v>539.29</v>
      </c>
      <c r="L27" s="164">
        <v>751.11500000000001</v>
      </c>
      <c r="M27" s="164">
        <v>1274.221</v>
      </c>
      <c r="N27" s="164">
        <v>303.2</v>
      </c>
      <c r="O27" s="221" t="s">
        <v>72</v>
      </c>
      <c r="P27" s="430"/>
      <c r="Q27" s="144"/>
      <c r="R27" s="148"/>
    </row>
    <row r="28" spans="1:22" ht="24.75" customHeight="1" thickBot="1" x14ac:dyDescent="0.25">
      <c r="A28" s="424"/>
      <c r="B28" s="394"/>
      <c r="C28" s="223" t="s">
        <v>21</v>
      </c>
      <c r="D28" s="224"/>
      <c r="E28" s="168"/>
      <c r="F28" s="160"/>
      <c r="G28" s="160"/>
      <c r="H28" s="160"/>
      <c r="I28" s="160"/>
      <c r="J28" s="326">
        <f>J27*2.1%</f>
        <v>60.224346000000004</v>
      </c>
      <c r="K28" s="166"/>
      <c r="L28" s="166"/>
      <c r="M28" s="166"/>
      <c r="N28" s="166"/>
      <c r="O28" s="327"/>
      <c r="P28" s="401"/>
      <c r="Q28" s="144"/>
      <c r="R28" s="145"/>
      <c r="S28" s="17"/>
      <c r="T28" s="17"/>
    </row>
    <row r="29" spans="1:22" ht="51.75" customHeight="1" x14ac:dyDescent="0.2">
      <c r="A29" s="423">
        <v>3122</v>
      </c>
      <c r="B29" s="393" t="s">
        <v>23</v>
      </c>
      <c r="C29" s="225" t="s">
        <v>80</v>
      </c>
      <c r="D29" s="226" t="s">
        <v>66</v>
      </c>
      <c r="E29" s="227" t="s">
        <v>81</v>
      </c>
      <c r="F29" s="162" t="s">
        <v>20</v>
      </c>
      <c r="G29" s="162"/>
      <c r="H29" s="162"/>
      <c r="I29" s="228"/>
      <c r="J29" s="257">
        <f>SUM(K29:N30)</f>
        <v>100</v>
      </c>
      <c r="K29" s="211"/>
      <c r="L29" s="211"/>
      <c r="M29" s="211"/>
      <c r="N29" s="211">
        <v>100</v>
      </c>
      <c r="O29" s="233"/>
      <c r="P29" s="400" t="s">
        <v>111</v>
      </c>
      <c r="Q29" s="144"/>
      <c r="R29" s="145"/>
      <c r="S29" s="50"/>
      <c r="T29" s="19"/>
      <c r="V29" s="20"/>
    </row>
    <row r="30" spans="1:22" ht="21" customHeight="1" thickBot="1" x14ac:dyDescent="0.25">
      <c r="A30" s="424"/>
      <c r="B30" s="394"/>
      <c r="C30" s="229" t="s">
        <v>21</v>
      </c>
      <c r="D30" s="224"/>
      <c r="E30" s="168"/>
      <c r="F30" s="160"/>
      <c r="G30" s="160"/>
      <c r="H30" s="160"/>
      <c r="I30" s="166"/>
      <c r="J30" s="230">
        <v>0</v>
      </c>
      <c r="K30" s="166"/>
      <c r="L30" s="166"/>
      <c r="M30" s="166"/>
      <c r="N30" s="166"/>
      <c r="O30" s="166"/>
      <c r="P30" s="401"/>
      <c r="Q30" s="147"/>
      <c r="R30" s="146"/>
      <c r="S30" s="17"/>
      <c r="T30" s="17"/>
    </row>
    <row r="31" spans="1:22" ht="45.75" customHeight="1" x14ac:dyDescent="0.2">
      <c r="A31" s="390">
        <v>3122</v>
      </c>
      <c r="B31" s="393" t="s">
        <v>24</v>
      </c>
      <c r="C31" s="223" t="s">
        <v>104</v>
      </c>
      <c r="D31" s="232" t="s">
        <v>66</v>
      </c>
      <c r="E31" s="406" t="s">
        <v>82</v>
      </c>
      <c r="F31" s="169" t="s">
        <v>20</v>
      </c>
      <c r="G31" s="169"/>
      <c r="H31" s="169"/>
      <c r="I31" s="178"/>
      <c r="J31" s="321">
        <f>SUM(K31:N31)</f>
        <v>100</v>
      </c>
      <c r="K31" s="218"/>
      <c r="L31" s="218"/>
      <c r="M31" s="164"/>
      <c r="N31" s="164">
        <v>100</v>
      </c>
      <c r="O31" s="233"/>
      <c r="P31" s="400" t="s">
        <v>126</v>
      </c>
      <c r="Q31" s="144"/>
      <c r="R31" s="145"/>
      <c r="S31" s="44"/>
      <c r="T31" s="44"/>
      <c r="U31" s="39"/>
      <c r="V31" s="45"/>
    </row>
    <row r="32" spans="1:22" ht="26.25" customHeight="1" x14ac:dyDescent="0.2">
      <c r="A32" s="389"/>
      <c r="B32" s="394"/>
      <c r="C32" s="235" t="s">
        <v>21</v>
      </c>
      <c r="D32" s="236"/>
      <c r="E32" s="407"/>
      <c r="F32" s="170"/>
      <c r="G32" s="170"/>
      <c r="H32" s="170"/>
      <c r="I32" s="170"/>
      <c r="J32" s="230">
        <v>0</v>
      </c>
      <c r="K32" s="237"/>
      <c r="L32" s="238"/>
      <c r="M32" s="166"/>
      <c r="N32" s="166"/>
      <c r="O32" s="166"/>
      <c r="P32" s="401"/>
      <c r="Q32" s="147"/>
      <c r="R32" s="149"/>
    </row>
    <row r="33" spans="1:21" ht="50.25" customHeight="1" x14ac:dyDescent="0.2">
      <c r="A33" s="396">
        <v>3122</v>
      </c>
      <c r="B33" s="328"/>
      <c r="C33" s="329" t="s">
        <v>123</v>
      </c>
      <c r="D33" s="330" t="s">
        <v>66</v>
      </c>
      <c r="E33" s="305" t="s">
        <v>85</v>
      </c>
      <c r="F33" s="169" t="s">
        <v>20</v>
      </c>
      <c r="G33" s="169"/>
      <c r="H33" s="331"/>
      <c r="I33" s="319"/>
      <c r="J33" s="321">
        <f>SUM(K33+L33+M33+N33)</f>
        <v>500</v>
      </c>
      <c r="K33" s="248">
        <v>200</v>
      </c>
      <c r="L33" s="218">
        <v>300</v>
      </c>
      <c r="M33" s="248"/>
      <c r="N33" s="218"/>
      <c r="O33" s="218"/>
      <c r="P33" s="400" t="s">
        <v>124</v>
      </c>
      <c r="Q33" s="147"/>
      <c r="R33" s="149"/>
    </row>
    <row r="34" spans="1:21" ht="21.75" customHeight="1" x14ac:dyDescent="0.2">
      <c r="A34" s="397"/>
      <c r="B34" s="332" t="s">
        <v>83</v>
      </c>
      <c r="C34" s="250" t="s">
        <v>21</v>
      </c>
      <c r="D34" s="333"/>
      <c r="E34" s="251"/>
      <c r="F34" s="170"/>
      <c r="G34" s="170"/>
      <c r="H34" s="252"/>
      <c r="I34" s="171"/>
      <c r="J34" s="230">
        <v>0</v>
      </c>
      <c r="K34" s="334"/>
      <c r="L34" s="238"/>
      <c r="M34" s="334"/>
      <c r="N34" s="237"/>
      <c r="O34" s="237"/>
      <c r="P34" s="401"/>
      <c r="Q34" s="147"/>
      <c r="R34" s="149"/>
    </row>
    <row r="35" spans="1:21" ht="42.75" customHeight="1" x14ac:dyDescent="0.2">
      <c r="A35" s="396">
        <v>3122</v>
      </c>
      <c r="B35" s="328"/>
      <c r="C35" s="329" t="s">
        <v>155</v>
      </c>
      <c r="D35" s="330" t="s">
        <v>66</v>
      </c>
      <c r="E35" s="305" t="s">
        <v>85</v>
      </c>
      <c r="F35" s="169" t="s">
        <v>20</v>
      </c>
      <c r="G35" s="242"/>
      <c r="H35" s="243"/>
      <c r="I35" s="335"/>
      <c r="J35" s="210">
        <f>SUM(K35+L35+M35+N35)</f>
        <v>889</v>
      </c>
      <c r="K35" s="246"/>
      <c r="L35" s="253">
        <v>389</v>
      </c>
      <c r="M35" s="248">
        <v>300</v>
      </c>
      <c r="N35" s="218">
        <v>200</v>
      </c>
      <c r="O35" s="247"/>
      <c r="P35" s="227"/>
      <c r="Q35" s="147"/>
      <c r="R35" s="149"/>
    </row>
    <row r="36" spans="1:21" ht="21" customHeight="1" x14ac:dyDescent="0.2">
      <c r="A36" s="397"/>
      <c r="B36" s="332" t="s">
        <v>83</v>
      </c>
      <c r="C36" s="250" t="s">
        <v>21</v>
      </c>
      <c r="D36" s="333"/>
      <c r="E36" s="251"/>
      <c r="F36" s="170"/>
      <c r="G36" s="170"/>
      <c r="H36" s="252"/>
      <c r="I36" s="171"/>
      <c r="J36" s="230">
        <v>0</v>
      </c>
      <c r="K36" s="334"/>
      <c r="L36" s="238"/>
      <c r="M36" s="246"/>
      <c r="N36" s="247"/>
      <c r="O36" s="247"/>
      <c r="P36" s="168"/>
      <c r="Q36" s="147"/>
      <c r="R36" s="149"/>
    </row>
    <row r="37" spans="1:21" ht="48" customHeight="1" x14ac:dyDescent="0.2">
      <c r="A37" s="408">
        <v>3122</v>
      </c>
      <c r="B37" s="239"/>
      <c r="C37" s="186" t="s">
        <v>147</v>
      </c>
      <c r="D37" s="240" t="s">
        <v>66</v>
      </c>
      <c r="E37" s="241" t="s">
        <v>86</v>
      </c>
      <c r="F37" s="242" t="s">
        <v>20</v>
      </c>
      <c r="G37" s="242"/>
      <c r="H37" s="243"/>
      <c r="I37" s="244"/>
      <c r="J37" s="245">
        <f>SUM(K37+L37+M37+N37)</f>
        <v>1500</v>
      </c>
      <c r="K37" s="246">
        <v>200</v>
      </c>
      <c r="L37" s="247">
        <v>300</v>
      </c>
      <c r="M37" s="248">
        <v>500</v>
      </c>
      <c r="N37" s="218">
        <v>500</v>
      </c>
      <c r="O37" s="218"/>
      <c r="P37" s="395" t="s">
        <v>125</v>
      </c>
      <c r="Q37" s="147"/>
      <c r="R37" s="149"/>
    </row>
    <row r="38" spans="1:21" ht="29.25" customHeight="1" x14ac:dyDescent="0.2">
      <c r="A38" s="397"/>
      <c r="B38" s="249" t="s">
        <v>68</v>
      </c>
      <c r="C38" s="250" t="s">
        <v>21</v>
      </c>
      <c r="D38" s="236"/>
      <c r="E38" s="251"/>
      <c r="F38" s="170"/>
      <c r="G38" s="170"/>
      <c r="H38" s="252"/>
      <c r="I38" s="171"/>
      <c r="J38" s="230">
        <f>J37*2.1%</f>
        <v>31.500000000000004</v>
      </c>
      <c r="K38" s="246"/>
      <c r="L38" s="253"/>
      <c r="M38" s="246"/>
      <c r="N38" s="247"/>
      <c r="O38" s="247"/>
      <c r="P38" s="395"/>
      <c r="Q38" s="147"/>
      <c r="R38" s="149"/>
    </row>
    <row r="39" spans="1:21" ht="51.75" customHeight="1" x14ac:dyDescent="0.2">
      <c r="A39" s="396">
        <v>3122</v>
      </c>
      <c r="B39" s="328"/>
      <c r="C39" s="329" t="s">
        <v>144</v>
      </c>
      <c r="D39" s="330" t="s">
        <v>66</v>
      </c>
      <c r="E39" s="305" t="s">
        <v>145</v>
      </c>
      <c r="F39" s="169" t="s">
        <v>20</v>
      </c>
      <c r="G39" s="169">
        <v>47032.584000000003</v>
      </c>
      <c r="H39" s="331"/>
      <c r="I39" s="319">
        <v>8381.23</v>
      </c>
      <c r="J39" s="336">
        <f>SUM(K39+L39+M39+N39)</f>
        <v>1900</v>
      </c>
      <c r="K39" s="218">
        <v>298.55200000000002</v>
      </c>
      <c r="L39" s="218">
        <v>376.375</v>
      </c>
      <c r="M39" s="218">
        <v>725.07299999999998</v>
      </c>
      <c r="N39" s="218">
        <v>500</v>
      </c>
      <c r="O39" s="218"/>
      <c r="P39" s="418" t="s">
        <v>146</v>
      </c>
      <c r="Q39" s="147"/>
      <c r="R39" s="149"/>
    </row>
    <row r="40" spans="1:21" ht="24.75" customHeight="1" x14ac:dyDescent="0.2">
      <c r="A40" s="397"/>
      <c r="B40" s="249" t="s">
        <v>154</v>
      </c>
      <c r="C40" s="250" t="s">
        <v>21</v>
      </c>
      <c r="D40" s="236"/>
      <c r="E40" s="251"/>
      <c r="F40" s="170"/>
      <c r="G40" s="170"/>
      <c r="H40" s="252"/>
      <c r="I40" s="171"/>
      <c r="J40" s="326">
        <v>21</v>
      </c>
      <c r="K40" s="237"/>
      <c r="L40" s="238"/>
      <c r="M40" s="237"/>
      <c r="N40" s="237"/>
      <c r="O40" s="237"/>
      <c r="P40" s="419"/>
      <c r="Q40" s="147"/>
      <c r="R40" s="149"/>
    </row>
    <row r="41" spans="1:21" ht="18" customHeight="1" thickBot="1" x14ac:dyDescent="0.25">
      <c r="A41" s="403" t="s">
        <v>87</v>
      </c>
      <c r="B41" s="404"/>
      <c r="C41" s="404"/>
      <c r="D41" s="404"/>
      <c r="E41" s="404"/>
      <c r="F41" s="404"/>
      <c r="G41" s="404"/>
      <c r="H41" s="404"/>
      <c r="I41" s="404"/>
      <c r="J41" s="404"/>
      <c r="K41" s="404"/>
      <c r="L41" s="404"/>
      <c r="M41" s="404"/>
      <c r="N41" s="404"/>
      <c r="O41" s="404"/>
      <c r="P41" s="405"/>
      <c r="Q41" s="144"/>
      <c r="R41" s="143"/>
    </row>
    <row r="42" spans="1:21" ht="94.5" customHeight="1" x14ac:dyDescent="0.2">
      <c r="A42" s="390">
        <v>3142</v>
      </c>
      <c r="B42" s="254"/>
      <c r="C42" s="225" t="s">
        <v>88</v>
      </c>
      <c r="D42" s="255" t="s">
        <v>66</v>
      </c>
      <c r="E42" s="227" t="s">
        <v>89</v>
      </c>
      <c r="F42" s="162" t="s">
        <v>20</v>
      </c>
      <c r="G42" s="256">
        <v>3500</v>
      </c>
      <c r="H42" s="161"/>
      <c r="I42" s="162"/>
      <c r="J42" s="257">
        <f>SUM(K42+L42+O42+M42+N42)</f>
        <v>500</v>
      </c>
      <c r="K42" s="164"/>
      <c r="L42" s="164"/>
      <c r="M42" s="164">
        <v>200</v>
      </c>
      <c r="N42" s="164">
        <v>300</v>
      </c>
      <c r="O42" s="161"/>
      <c r="P42" s="400" t="s">
        <v>121</v>
      </c>
      <c r="Q42" s="144"/>
      <c r="R42" s="142"/>
      <c r="S42" s="52"/>
      <c r="T42" s="44"/>
      <c r="U42" s="25"/>
    </row>
    <row r="43" spans="1:21" ht="19.5" customHeight="1" x14ac:dyDescent="0.2">
      <c r="A43" s="389"/>
      <c r="B43" s="222" t="s">
        <v>27</v>
      </c>
      <c r="C43" s="258" t="s">
        <v>21</v>
      </c>
      <c r="D43" s="224"/>
      <c r="E43" s="168"/>
      <c r="F43" s="160"/>
      <c r="G43" s="259"/>
      <c r="H43" s="163"/>
      <c r="I43" s="160"/>
      <c r="J43" s="230">
        <f>J42*2.1%</f>
        <v>10.5</v>
      </c>
      <c r="K43" s="166"/>
      <c r="L43" s="260"/>
      <c r="M43" s="166"/>
      <c r="N43" s="163"/>
      <c r="O43" s="163"/>
      <c r="P43" s="401"/>
      <c r="Q43" s="144"/>
      <c r="R43" s="142"/>
      <c r="S43" s="52"/>
      <c r="T43" s="44"/>
      <c r="U43" s="25"/>
    </row>
    <row r="44" spans="1:21" ht="89.25" customHeight="1" x14ac:dyDescent="0.2">
      <c r="A44" s="390">
        <v>3132</v>
      </c>
      <c r="B44" s="254"/>
      <c r="C44" s="225" t="s">
        <v>90</v>
      </c>
      <c r="D44" s="255" t="s">
        <v>69</v>
      </c>
      <c r="E44" s="227" t="s">
        <v>91</v>
      </c>
      <c r="F44" s="162" t="s">
        <v>20</v>
      </c>
      <c r="G44" s="256">
        <v>900</v>
      </c>
      <c r="H44" s="161"/>
      <c r="I44" s="162"/>
      <c r="J44" s="257">
        <f>SUM(K44+L44+M44+N44)</f>
        <v>800</v>
      </c>
      <c r="K44" s="164">
        <v>100</v>
      </c>
      <c r="L44" s="164">
        <v>300</v>
      </c>
      <c r="M44" s="164">
        <v>300</v>
      </c>
      <c r="N44" s="164">
        <v>100</v>
      </c>
      <c r="O44" s="161"/>
      <c r="P44" s="227"/>
      <c r="Q44" s="144"/>
      <c r="R44" s="142"/>
      <c r="S44" s="52"/>
      <c r="T44" s="44"/>
      <c r="U44" s="25"/>
    </row>
    <row r="45" spans="1:21" ht="19.5" customHeight="1" x14ac:dyDescent="0.2">
      <c r="A45" s="389"/>
      <c r="B45" s="222" t="s">
        <v>29</v>
      </c>
      <c r="C45" s="258" t="s">
        <v>21</v>
      </c>
      <c r="D45" s="224"/>
      <c r="E45" s="168"/>
      <c r="F45" s="160"/>
      <c r="G45" s="259"/>
      <c r="H45" s="163"/>
      <c r="I45" s="160"/>
      <c r="J45" s="230">
        <f>J44*2.1%</f>
        <v>16.8</v>
      </c>
      <c r="K45" s="166"/>
      <c r="L45" s="260"/>
      <c r="M45" s="166"/>
      <c r="N45" s="163"/>
      <c r="O45" s="163"/>
      <c r="P45" s="168"/>
      <c r="Q45" s="144"/>
      <c r="R45" s="142"/>
      <c r="S45" s="52"/>
      <c r="T45" s="44"/>
      <c r="U45" s="25"/>
    </row>
    <row r="46" spans="1:21" ht="59.25" customHeight="1" x14ac:dyDescent="0.2">
      <c r="A46" s="390">
        <v>3142</v>
      </c>
      <c r="B46" s="254"/>
      <c r="C46" s="225" t="s">
        <v>106</v>
      </c>
      <c r="D46" s="255" t="s">
        <v>66</v>
      </c>
      <c r="E46" s="227" t="s">
        <v>92</v>
      </c>
      <c r="F46" s="162" t="s">
        <v>20</v>
      </c>
      <c r="G46" s="256"/>
      <c r="H46" s="161"/>
      <c r="I46" s="162"/>
      <c r="J46" s="257">
        <f>SUM(K46+L46+M46+N46)</f>
        <v>500</v>
      </c>
      <c r="K46" s="164">
        <v>75</v>
      </c>
      <c r="L46" s="164">
        <v>175</v>
      </c>
      <c r="M46" s="164">
        <v>150</v>
      </c>
      <c r="N46" s="164">
        <v>100</v>
      </c>
      <c r="O46" s="161"/>
      <c r="P46" s="400"/>
      <c r="Q46" s="144"/>
      <c r="R46" s="142"/>
      <c r="S46" s="52"/>
      <c r="T46" s="44"/>
      <c r="U46" s="25"/>
    </row>
    <row r="47" spans="1:21" ht="19.5" customHeight="1" x14ac:dyDescent="0.2">
      <c r="A47" s="389"/>
      <c r="B47" s="222" t="s">
        <v>37</v>
      </c>
      <c r="C47" s="258" t="s">
        <v>21</v>
      </c>
      <c r="D47" s="224"/>
      <c r="E47" s="168"/>
      <c r="F47" s="160"/>
      <c r="G47" s="259"/>
      <c r="H47" s="163"/>
      <c r="I47" s="160"/>
      <c r="J47" s="230">
        <f>J46*2.1%</f>
        <v>10.5</v>
      </c>
      <c r="K47" s="166"/>
      <c r="L47" s="260"/>
      <c r="M47" s="166"/>
      <c r="N47" s="163"/>
      <c r="O47" s="163"/>
      <c r="P47" s="401"/>
      <c r="Q47" s="144"/>
      <c r="R47" s="142"/>
      <c r="S47" s="52"/>
      <c r="T47" s="44"/>
      <c r="U47" s="25"/>
    </row>
    <row r="48" spans="1:21" ht="63.75" customHeight="1" x14ac:dyDescent="0.2">
      <c r="A48" s="390">
        <v>3132</v>
      </c>
      <c r="B48" s="254"/>
      <c r="C48" s="225" t="s">
        <v>150</v>
      </c>
      <c r="D48" s="255" t="s">
        <v>77</v>
      </c>
      <c r="E48" s="227" t="s">
        <v>99</v>
      </c>
      <c r="F48" s="162" t="s">
        <v>20</v>
      </c>
      <c r="G48" s="256"/>
      <c r="H48" s="161"/>
      <c r="I48" s="162"/>
      <c r="J48" s="257">
        <f>SUM(K48+L48+M48+N48)</f>
        <v>250</v>
      </c>
      <c r="K48" s="164"/>
      <c r="L48" s="164">
        <v>150</v>
      </c>
      <c r="M48" s="164">
        <v>100</v>
      </c>
      <c r="N48" s="164"/>
      <c r="O48" s="161"/>
      <c r="P48" s="213"/>
      <c r="Q48" s="144"/>
      <c r="R48" s="142"/>
      <c r="S48" s="52"/>
      <c r="T48" s="44"/>
      <c r="U48" s="25"/>
    </row>
    <row r="49" spans="1:22" ht="19.5" customHeight="1" x14ac:dyDescent="0.2">
      <c r="A49" s="389"/>
      <c r="B49" s="222" t="s">
        <v>39</v>
      </c>
      <c r="C49" s="258" t="s">
        <v>21</v>
      </c>
      <c r="D49" s="224"/>
      <c r="E49" s="168"/>
      <c r="F49" s="160"/>
      <c r="G49" s="259"/>
      <c r="H49" s="163"/>
      <c r="I49" s="160"/>
      <c r="J49" s="230">
        <f>J48*2.1%</f>
        <v>5.25</v>
      </c>
      <c r="K49" s="166"/>
      <c r="L49" s="260"/>
      <c r="M49" s="166"/>
      <c r="N49" s="163"/>
      <c r="O49" s="163"/>
      <c r="P49" s="168"/>
      <c r="Q49" s="144"/>
      <c r="R49" s="142"/>
      <c r="S49" s="52"/>
      <c r="T49" s="44"/>
      <c r="U49" s="25"/>
    </row>
    <row r="50" spans="1:22" ht="63" customHeight="1" x14ac:dyDescent="0.2">
      <c r="A50" s="390">
        <v>3132</v>
      </c>
      <c r="B50" s="254"/>
      <c r="C50" s="225" t="s">
        <v>117</v>
      </c>
      <c r="D50" s="255" t="s">
        <v>69</v>
      </c>
      <c r="E50" s="227" t="s">
        <v>99</v>
      </c>
      <c r="F50" s="162" t="s">
        <v>20</v>
      </c>
      <c r="G50" s="256"/>
      <c r="H50" s="161"/>
      <c r="I50" s="162"/>
      <c r="J50" s="257">
        <f>SUM(K50+L50+M50+N50)</f>
        <v>100</v>
      </c>
      <c r="K50" s="164"/>
      <c r="L50" s="228">
        <v>100</v>
      </c>
      <c r="M50" s="164"/>
      <c r="N50" s="161"/>
      <c r="O50" s="161"/>
      <c r="P50" s="227"/>
      <c r="Q50" s="144"/>
      <c r="R50" s="142"/>
      <c r="S50" s="52"/>
      <c r="T50" s="44"/>
      <c r="U50" s="25"/>
    </row>
    <row r="51" spans="1:22" ht="14.25" customHeight="1" x14ac:dyDescent="0.2">
      <c r="A51" s="389"/>
      <c r="B51" s="222" t="s">
        <v>116</v>
      </c>
      <c r="C51" s="258" t="s">
        <v>21</v>
      </c>
      <c r="D51" s="224"/>
      <c r="E51" s="168"/>
      <c r="F51" s="160"/>
      <c r="G51" s="259"/>
      <c r="H51" s="163"/>
      <c r="I51" s="160"/>
      <c r="J51" s="230">
        <f>J50*2.1%</f>
        <v>2.1</v>
      </c>
      <c r="K51" s="166"/>
      <c r="L51" s="260"/>
      <c r="M51" s="166"/>
      <c r="N51" s="163"/>
      <c r="O51" s="163"/>
      <c r="P51" s="168"/>
      <c r="Q51" s="144"/>
      <c r="R51" s="142"/>
      <c r="S51" s="52"/>
      <c r="T51" s="44"/>
      <c r="U51" s="25"/>
    </row>
    <row r="52" spans="1:22" ht="51.75" customHeight="1" x14ac:dyDescent="0.2">
      <c r="A52" s="391">
        <v>3122</v>
      </c>
      <c r="B52" s="254"/>
      <c r="C52" s="225" t="s">
        <v>119</v>
      </c>
      <c r="D52" s="261" t="s">
        <v>66</v>
      </c>
      <c r="E52" s="227" t="s">
        <v>120</v>
      </c>
      <c r="F52" s="162" t="s">
        <v>20</v>
      </c>
      <c r="G52" s="256"/>
      <c r="H52" s="161"/>
      <c r="I52" s="162"/>
      <c r="J52" s="257">
        <f>SUM(K52+L52+M52+N52)</f>
        <v>300</v>
      </c>
      <c r="K52" s="164"/>
      <c r="L52" s="228"/>
      <c r="M52" s="164">
        <v>200</v>
      </c>
      <c r="N52" s="161">
        <v>100</v>
      </c>
      <c r="O52" s="161"/>
      <c r="P52" s="227"/>
      <c r="Q52" s="144"/>
      <c r="R52" s="142"/>
      <c r="S52" s="52"/>
      <c r="T52" s="44"/>
      <c r="U52" s="25"/>
    </row>
    <row r="53" spans="1:22" ht="19.5" customHeight="1" x14ac:dyDescent="0.2">
      <c r="A53" s="392"/>
      <c r="B53" s="222" t="s">
        <v>118</v>
      </c>
      <c r="C53" s="258" t="s">
        <v>21</v>
      </c>
      <c r="D53" s="224"/>
      <c r="E53" s="168"/>
      <c r="F53" s="160"/>
      <c r="G53" s="259"/>
      <c r="H53" s="163"/>
      <c r="I53" s="160"/>
      <c r="J53" s="230">
        <v>0</v>
      </c>
      <c r="K53" s="166"/>
      <c r="L53" s="260"/>
      <c r="M53" s="166"/>
      <c r="N53" s="163"/>
      <c r="O53" s="163"/>
      <c r="P53" s="168"/>
      <c r="Q53" s="144"/>
      <c r="R53" s="142"/>
      <c r="S53" s="52"/>
      <c r="T53" s="44"/>
      <c r="U53" s="25"/>
    </row>
    <row r="54" spans="1:22" ht="18" customHeight="1" thickBot="1" x14ac:dyDescent="0.25">
      <c r="A54" s="420" t="s">
        <v>93</v>
      </c>
      <c r="B54" s="421"/>
      <c r="C54" s="421"/>
      <c r="D54" s="421"/>
      <c r="E54" s="421"/>
      <c r="F54" s="421"/>
      <c r="G54" s="421"/>
      <c r="H54" s="421"/>
      <c r="I54" s="421"/>
      <c r="J54" s="421"/>
      <c r="K54" s="421"/>
      <c r="L54" s="421"/>
      <c r="M54" s="421"/>
      <c r="N54" s="421"/>
      <c r="O54" s="421"/>
      <c r="P54" s="422"/>
      <c r="Q54" s="147"/>
      <c r="R54" s="142"/>
      <c r="S54" s="52"/>
      <c r="T54" s="53"/>
    </row>
    <row r="55" spans="1:22" ht="93.75" customHeight="1" x14ac:dyDescent="0.2">
      <c r="A55" s="409">
        <v>3122</v>
      </c>
      <c r="B55" s="402" t="s">
        <v>94</v>
      </c>
      <c r="C55" s="219" t="s">
        <v>127</v>
      </c>
      <c r="D55" s="220" t="s">
        <v>66</v>
      </c>
      <c r="E55" s="172" t="s">
        <v>95</v>
      </c>
      <c r="F55" s="159" t="s">
        <v>20</v>
      </c>
      <c r="G55" s="159"/>
      <c r="H55" s="172"/>
      <c r="I55" s="159"/>
      <c r="J55" s="262">
        <f>SUM(K55:N56)</f>
        <v>750</v>
      </c>
      <c r="K55" s="263">
        <v>100</v>
      </c>
      <c r="L55" s="263">
        <v>200</v>
      </c>
      <c r="M55" s="263">
        <v>300</v>
      </c>
      <c r="N55" s="263">
        <v>150</v>
      </c>
      <c r="O55" s="233" t="s">
        <v>72</v>
      </c>
      <c r="P55" s="398" t="s">
        <v>112</v>
      </c>
      <c r="Q55" s="144"/>
      <c r="R55" s="148"/>
      <c r="S55" s="56"/>
      <c r="T55" s="42"/>
      <c r="V55" s="20"/>
    </row>
    <row r="56" spans="1:22" ht="22.5" customHeight="1" x14ac:dyDescent="0.2">
      <c r="A56" s="389"/>
      <c r="B56" s="394"/>
      <c r="C56" s="264" t="s">
        <v>21</v>
      </c>
      <c r="D56" s="224"/>
      <c r="E56" s="168"/>
      <c r="F56" s="160"/>
      <c r="G56" s="160"/>
      <c r="H56" s="168"/>
      <c r="I56" s="160"/>
      <c r="J56" s="230">
        <f>J55*2.1%</f>
        <v>15.750000000000002</v>
      </c>
      <c r="K56" s="166"/>
      <c r="L56" s="166"/>
      <c r="M56" s="166"/>
      <c r="N56" s="166"/>
      <c r="O56" s="166"/>
      <c r="P56" s="399"/>
      <c r="Q56" s="144"/>
      <c r="R56" s="143"/>
      <c r="S56" s="51"/>
      <c r="T56" s="53"/>
    </row>
    <row r="57" spans="1:22" ht="72.75" customHeight="1" x14ac:dyDescent="0.2">
      <c r="A57" s="390">
        <v>3122</v>
      </c>
      <c r="B57" s="254"/>
      <c r="C57" s="225" t="s">
        <v>97</v>
      </c>
      <c r="D57" s="261" t="s">
        <v>66</v>
      </c>
      <c r="E57" s="192" t="s">
        <v>148</v>
      </c>
      <c r="F57" s="162" t="s">
        <v>20</v>
      </c>
      <c r="G57" s="164"/>
      <c r="H57" s="162"/>
      <c r="I57" s="173"/>
      <c r="J57" s="265">
        <f>SUM(K57:N57)</f>
        <v>200</v>
      </c>
      <c r="K57" s="173">
        <v>50</v>
      </c>
      <c r="L57" s="173">
        <v>100</v>
      </c>
      <c r="M57" s="173">
        <v>50</v>
      </c>
      <c r="N57" s="173"/>
      <c r="O57" s="173"/>
      <c r="P57" s="400" t="s">
        <v>113</v>
      </c>
      <c r="Q57" s="150"/>
      <c r="R57" s="143"/>
      <c r="S57" s="57"/>
      <c r="T57" s="53"/>
    </row>
    <row r="58" spans="1:22" ht="23.25" customHeight="1" x14ac:dyDescent="0.2">
      <c r="A58" s="389"/>
      <c r="B58" s="222" t="s">
        <v>96</v>
      </c>
      <c r="C58" s="264" t="s">
        <v>21</v>
      </c>
      <c r="D58" s="224"/>
      <c r="E58" s="193"/>
      <c r="F58" s="160"/>
      <c r="G58" s="166"/>
      <c r="H58" s="160"/>
      <c r="I58" s="167"/>
      <c r="J58" s="230">
        <f>J57*2.1%</f>
        <v>4.2</v>
      </c>
      <c r="K58" s="266"/>
      <c r="L58" s="267"/>
      <c r="M58" s="268"/>
      <c r="N58" s="268"/>
      <c r="O58" s="163"/>
      <c r="P58" s="401"/>
      <c r="Q58" s="150"/>
      <c r="R58" s="142"/>
      <c r="S58" s="51"/>
      <c r="T58" s="53"/>
    </row>
    <row r="59" spans="1:22" ht="42.75" customHeight="1" x14ac:dyDescent="0.2">
      <c r="A59" s="387">
        <v>3132</v>
      </c>
      <c r="B59" s="348"/>
      <c r="C59" s="349" t="s">
        <v>149</v>
      </c>
      <c r="D59" s="350" t="s">
        <v>100</v>
      </c>
      <c r="E59" s="351" t="s">
        <v>99</v>
      </c>
      <c r="F59" s="352" t="s">
        <v>20</v>
      </c>
      <c r="G59" s="353">
        <v>62.652999999999999</v>
      </c>
      <c r="H59" s="352"/>
      <c r="I59" s="354"/>
      <c r="J59" s="355">
        <f>SUM(K59:N59)</f>
        <v>63.445</v>
      </c>
      <c r="K59" s="355"/>
      <c r="L59" s="356">
        <v>63.445</v>
      </c>
      <c r="M59" s="356"/>
      <c r="N59" s="355"/>
      <c r="O59" s="355"/>
      <c r="P59" s="416"/>
      <c r="Q59" s="150"/>
      <c r="R59" s="142"/>
      <c r="S59" s="51"/>
      <c r="T59" s="53"/>
    </row>
    <row r="60" spans="1:22" ht="21" customHeight="1" x14ac:dyDescent="0.2">
      <c r="A60" s="387"/>
      <c r="B60" s="357" t="s">
        <v>98</v>
      </c>
      <c r="C60" s="358" t="s">
        <v>21</v>
      </c>
      <c r="D60" s="359"/>
      <c r="E60" s="360"/>
      <c r="F60" s="361"/>
      <c r="G60" s="362"/>
      <c r="H60" s="361"/>
      <c r="I60" s="361"/>
      <c r="J60" s="230">
        <v>1.31585</v>
      </c>
      <c r="K60" s="363"/>
      <c r="L60" s="363"/>
      <c r="M60" s="364"/>
      <c r="N60" s="364"/>
      <c r="O60" s="364"/>
      <c r="P60" s="417"/>
      <c r="Q60" s="150"/>
      <c r="R60" s="142"/>
      <c r="S60" s="51"/>
      <c r="T60" s="53"/>
    </row>
    <row r="61" spans="1:22" ht="63" customHeight="1" x14ac:dyDescent="0.2">
      <c r="A61" s="231">
        <v>3132</v>
      </c>
      <c r="B61" s="175"/>
      <c r="C61" s="269" t="s">
        <v>74</v>
      </c>
      <c r="D61" s="270" t="s">
        <v>73</v>
      </c>
      <c r="E61" s="395" t="s">
        <v>99</v>
      </c>
      <c r="F61" s="414" t="s">
        <v>20</v>
      </c>
      <c r="G61" s="165"/>
      <c r="H61" s="180"/>
      <c r="I61" s="165"/>
      <c r="J61" s="210">
        <f>SUM(K61+L61+M61+N61)</f>
        <v>500</v>
      </c>
      <c r="K61" s="211">
        <v>60</v>
      </c>
      <c r="L61" s="211">
        <v>100</v>
      </c>
      <c r="M61" s="211">
        <v>240</v>
      </c>
      <c r="N61" s="211">
        <v>100</v>
      </c>
      <c r="O61" s="271"/>
      <c r="P61" s="272"/>
      <c r="Q61" s="150"/>
      <c r="R61" s="142"/>
      <c r="S61" s="51"/>
      <c r="T61" s="53"/>
    </row>
    <row r="62" spans="1:22" ht="19.5" customHeight="1" x14ac:dyDescent="0.2">
      <c r="A62" s="234"/>
      <c r="B62" s="222" t="s">
        <v>101</v>
      </c>
      <c r="C62" s="250" t="s">
        <v>21</v>
      </c>
      <c r="D62" s="236"/>
      <c r="E62" s="401"/>
      <c r="F62" s="392"/>
      <c r="G62" s="273"/>
      <c r="H62" s="273"/>
      <c r="I62" s="273"/>
      <c r="J62" s="230">
        <f>J61*2.1%</f>
        <v>10.5</v>
      </c>
      <c r="K62" s="166"/>
      <c r="L62" s="166"/>
      <c r="M62" s="166"/>
      <c r="N62" s="166"/>
      <c r="O62" s="166"/>
      <c r="P62" s="168"/>
      <c r="Q62" s="150"/>
      <c r="R62" s="142"/>
      <c r="S62" s="51"/>
      <c r="T62" s="53"/>
    </row>
    <row r="63" spans="1:22" ht="19.5" customHeight="1" thickBot="1" x14ac:dyDescent="0.25">
      <c r="A63" s="403" t="s">
        <v>102</v>
      </c>
      <c r="B63" s="404"/>
      <c r="C63" s="404"/>
      <c r="D63" s="404"/>
      <c r="E63" s="404"/>
      <c r="F63" s="404"/>
      <c r="G63" s="404"/>
      <c r="H63" s="404"/>
      <c r="I63" s="404"/>
      <c r="J63" s="404"/>
      <c r="K63" s="404"/>
      <c r="L63" s="404"/>
      <c r="M63" s="404"/>
      <c r="N63" s="404"/>
      <c r="O63" s="404"/>
      <c r="P63" s="405"/>
      <c r="Q63" s="150"/>
      <c r="R63" s="142"/>
      <c r="S63" s="51"/>
      <c r="T63" s="53"/>
    </row>
    <row r="64" spans="1:22" ht="77.25" customHeight="1" thickBot="1" x14ac:dyDescent="0.25">
      <c r="A64" s="274">
        <v>2281</v>
      </c>
      <c r="B64" s="275" t="s">
        <v>31</v>
      </c>
      <c r="C64" s="276" t="s">
        <v>105</v>
      </c>
      <c r="D64" s="337" t="s">
        <v>134</v>
      </c>
      <c r="E64" s="277" t="s">
        <v>81</v>
      </c>
      <c r="F64" s="278"/>
      <c r="G64" s="279"/>
      <c r="H64" s="279"/>
      <c r="I64" s="279"/>
      <c r="J64" s="280">
        <f>K64+L64+M64+N64</f>
        <v>100</v>
      </c>
      <c r="K64" s="281">
        <v>20</v>
      </c>
      <c r="L64" s="281">
        <v>30</v>
      </c>
      <c r="M64" s="281">
        <v>30</v>
      </c>
      <c r="N64" s="281">
        <v>20</v>
      </c>
      <c r="O64" s="282" t="s">
        <v>75</v>
      </c>
      <c r="P64" s="277"/>
      <c r="Q64" s="150"/>
      <c r="R64" s="142"/>
      <c r="S64" s="51"/>
      <c r="T64" s="53"/>
    </row>
    <row r="65" spans="1:18" ht="19.5" customHeight="1" x14ac:dyDescent="0.2">
      <c r="A65" s="410"/>
      <c r="B65" s="412"/>
      <c r="C65" s="283" t="s">
        <v>32</v>
      </c>
      <c r="D65" s="284"/>
      <c r="E65" s="285"/>
      <c r="F65" s="175"/>
      <c r="G65" s="174"/>
      <c r="H65" s="175"/>
      <c r="I65" s="174"/>
      <c r="J65" s="286">
        <f>SUM(K65+L65+M65+N65)</f>
        <v>18650</v>
      </c>
      <c r="K65" s="287">
        <f>SUM(K64+K61+K59+K57+K55+K52+K50+K48+K46+K44+K42+K39+K37+K35+K33+K31+K29+K27+K24+K22+K20+K18+K16+K14)</f>
        <v>2823.25</v>
      </c>
      <c r="L65" s="286">
        <f>SUM(L64+L61+L59+L57+L52+L50+L46+L44+L42+L39+L37+L33+L31+L29+L27+L55+L24+L18+L14+L48+L22+L20+L16+L35)</f>
        <v>5471.49</v>
      </c>
      <c r="M65" s="287">
        <f>SUM(M64+M61+M59+M57+M55+M52+M50+M48+M46+M44+M42+M39+M37+M33+M31+M29+M27+M24+M18+M14+M16+M22+M20+M35)</f>
        <v>6617.06</v>
      </c>
      <c r="N65" s="286">
        <f>SUM(N64++N61+N59+N57+N55+N52+N50+N48+N46+N44+N42+N39+N37+N33++N31+N29+N27+N24+N18+N14+N22+N20+N16+N35)</f>
        <v>3738.2</v>
      </c>
      <c r="O65" s="286"/>
      <c r="P65" s="288"/>
      <c r="Q65" s="143"/>
      <c r="R65" s="143"/>
    </row>
    <row r="66" spans="1:18" ht="21.75" customHeight="1" thickBot="1" x14ac:dyDescent="0.25">
      <c r="A66" s="411"/>
      <c r="B66" s="413"/>
      <c r="C66" s="289" t="s">
        <v>21</v>
      </c>
      <c r="D66" s="290"/>
      <c r="E66" s="291"/>
      <c r="F66" s="177"/>
      <c r="G66" s="176"/>
      <c r="H66" s="177"/>
      <c r="I66" s="176"/>
      <c r="J66" s="292">
        <f>SUM(J62+J60+J58+J56+J53+J51+J49+J47+J45+J43+J40+J38+J36+J34+J32+J30+J28+J25+J23+J21+J19+J17+J15)</f>
        <v>330.92749900000007</v>
      </c>
      <c r="K66" s="293"/>
      <c r="L66" s="294"/>
      <c r="M66" s="295"/>
      <c r="N66" s="294"/>
      <c r="O66" s="294"/>
      <c r="P66" s="296"/>
      <c r="Q66" s="143"/>
      <c r="R66" s="142"/>
    </row>
    <row r="67" spans="1:18" x14ac:dyDescent="0.2">
      <c r="A67" s="24"/>
      <c r="B67" s="181"/>
      <c r="C67" s="181"/>
      <c r="D67" s="185"/>
      <c r="E67" s="181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</row>
    <row r="68" spans="1:18" x14ac:dyDescent="0.2">
      <c r="A68" s="24"/>
      <c r="B68" s="181"/>
      <c r="C68" s="181"/>
      <c r="D68" s="185"/>
      <c r="E68" s="181"/>
      <c r="F68" s="181"/>
      <c r="G68" s="181"/>
      <c r="H68" s="338"/>
      <c r="I68" s="338"/>
      <c r="J68" s="338"/>
      <c r="K68" s="339"/>
      <c r="L68" s="340"/>
      <c r="M68" s="340"/>
      <c r="N68" s="340"/>
      <c r="O68" s="181"/>
      <c r="P68" s="181"/>
    </row>
    <row r="69" spans="1:18" ht="15.75" x14ac:dyDescent="0.25">
      <c r="A69" s="24"/>
      <c r="B69" s="181"/>
      <c r="C69" s="299" t="s">
        <v>128</v>
      </c>
      <c r="D69" s="300"/>
      <c r="E69" s="299"/>
      <c r="F69" s="299"/>
      <c r="G69" s="301"/>
      <c r="H69" s="301"/>
      <c r="I69" s="302"/>
      <c r="J69" s="303"/>
      <c r="K69" s="303"/>
      <c r="L69" s="181"/>
      <c r="M69" s="181"/>
      <c r="N69" s="181"/>
      <c r="O69" s="303" t="s">
        <v>129</v>
      </c>
      <c r="P69" s="181"/>
    </row>
    <row r="70" spans="1:18" ht="15.75" x14ac:dyDescent="0.25">
      <c r="A70" s="24"/>
      <c r="B70" s="181"/>
      <c r="C70" s="299"/>
      <c r="D70" s="300"/>
      <c r="E70" s="299"/>
      <c r="F70" s="299"/>
      <c r="G70" s="301"/>
      <c r="H70" s="301"/>
      <c r="I70" s="301"/>
      <c r="J70" s="301"/>
      <c r="K70" s="303"/>
      <c r="L70" s="187"/>
      <c r="M70" s="341"/>
      <c r="N70" s="341"/>
      <c r="O70" s="341"/>
      <c r="P70" s="181"/>
    </row>
    <row r="71" spans="1:18" x14ac:dyDescent="0.2">
      <c r="A71" s="24"/>
      <c r="B71" s="181"/>
      <c r="C71" s="181"/>
      <c r="D71" s="185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</row>
    <row r="72" spans="1:18" ht="14.25" x14ac:dyDescent="0.2">
      <c r="A72" s="24"/>
      <c r="B72" s="181"/>
      <c r="C72" s="181"/>
      <c r="D72" s="185"/>
      <c r="E72" s="181"/>
      <c r="F72" s="181"/>
      <c r="G72" s="181"/>
      <c r="H72" s="181"/>
      <c r="I72" s="181"/>
      <c r="J72" s="188"/>
      <c r="K72" s="188"/>
      <c r="L72" s="188"/>
      <c r="M72" s="188"/>
      <c r="N72" s="188"/>
      <c r="O72" s="188"/>
      <c r="P72" s="188"/>
    </row>
    <row r="73" spans="1:18" ht="15" x14ac:dyDescent="0.25">
      <c r="A73" s="24"/>
      <c r="B73" s="181"/>
      <c r="C73" s="181"/>
      <c r="D73" s="185"/>
      <c r="E73" s="181"/>
      <c r="F73" s="181"/>
      <c r="G73" s="181"/>
      <c r="H73" s="181"/>
      <c r="I73" s="181"/>
      <c r="J73" s="188"/>
      <c r="K73" s="188"/>
      <c r="L73" s="189"/>
      <c r="M73" s="188"/>
      <c r="N73" s="188"/>
      <c r="O73" s="188"/>
      <c r="P73" s="188"/>
    </row>
    <row r="74" spans="1:18" ht="15" x14ac:dyDescent="0.25">
      <c r="A74" s="24"/>
      <c r="B74" s="181"/>
      <c r="C74" s="183"/>
      <c r="D74" s="185"/>
      <c r="E74" s="181"/>
      <c r="F74" s="181"/>
      <c r="G74" s="181"/>
      <c r="H74" s="181"/>
      <c r="I74" s="181"/>
      <c r="J74" s="188"/>
      <c r="K74" s="188"/>
      <c r="L74" s="189"/>
      <c r="M74" s="188"/>
      <c r="N74" s="188"/>
      <c r="O74" s="188"/>
      <c r="P74" s="188"/>
    </row>
    <row r="75" spans="1:18" ht="15" x14ac:dyDescent="0.25">
      <c r="A75" s="24"/>
      <c r="B75" s="181"/>
      <c r="C75" s="183"/>
      <c r="D75" s="185"/>
      <c r="E75" s="184"/>
      <c r="F75" s="181"/>
      <c r="G75" s="184"/>
      <c r="H75" s="181"/>
      <c r="I75" s="184"/>
      <c r="J75" s="188"/>
      <c r="K75" s="342"/>
      <c r="L75" s="342"/>
      <c r="M75" s="188"/>
      <c r="N75" s="188"/>
      <c r="O75" s="190"/>
      <c r="P75" s="188"/>
    </row>
    <row r="76" spans="1:18" ht="14.25" x14ac:dyDescent="0.2">
      <c r="A76" s="24"/>
      <c r="B76" s="181"/>
      <c r="C76" s="183"/>
      <c r="D76" s="185"/>
      <c r="E76" s="340"/>
      <c r="F76" s="181"/>
      <c r="G76" s="340"/>
      <c r="H76" s="181"/>
      <c r="I76" s="340"/>
      <c r="J76" s="188"/>
      <c r="K76" s="190"/>
      <c r="L76" s="190"/>
      <c r="M76" s="188"/>
      <c r="N76" s="188"/>
      <c r="O76" s="188"/>
      <c r="P76" s="188"/>
    </row>
    <row r="77" spans="1:18" x14ac:dyDescent="0.2">
      <c r="A77" s="24"/>
      <c r="B77" s="181"/>
      <c r="C77" s="183"/>
      <c r="D77" s="185"/>
      <c r="E77" s="194"/>
      <c r="F77" s="181"/>
      <c r="G77" s="184"/>
      <c r="H77" s="183"/>
      <c r="I77" s="184"/>
      <c r="J77" s="183"/>
      <c r="K77" s="184"/>
      <c r="L77" s="184"/>
      <c r="M77" s="181"/>
      <c r="N77" s="181"/>
      <c r="O77" s="181"/>
      <c r="P77" s="181"/>
    </row>
    <row r="78" spans="1:18" x14ac:dyDescent="0.2">
      <c r="A78" s="24"/>
      <c r="B78" s="181"/>
      <c r="C78" s="183"/>
      <c r="D78" s="185"/>
      <c r="E78" s="343"/>
      <c r="F78" s="197"/>
      <c r="G78" s="340"/>
      <c r="H78" s="197"/>
      <c r="I78" s="202"/>
      <c r="J78" s="197"/>
      <c r="K78" s="203"/>
      <c r="L78" s="184"/>
      <c r="M78" s="181"/>
      <c r="N78" s="181"/>
      <c r="O78" s="181"/>
      <c r="P78" s="181"/>
    </row>
    <row r="79" spans="1:18" x14ac:dyDescent="0.2">
      <c r="A79" s="24"/>
      <c r="B79" s="181"/>
      <c r="C79" s="183"/>
      <c r="D79" s="185"/>
      <c r="E79" s="340"/>
      <c r="F79" s="344"/>
      <c r="G79" s="340"/>
      <c r="H79" s="197"/>
      <c r="I79" s="197"/>
      <c r="J79" s="197"/>
      <c r="K79" s="197"/>
      <c r="L79" s="184"/>
      <c r="M79" s="181"/>
      <c r="N79" s="181"/>
      <c r="O79" s="181"/>
      <c r="P79" s="181"/>
    </row>
    <row r="80" spans="1:18" x14ac:dyDescent="0.2">
      <c r="A80" s="24"/>
      <c r="B80" s="181"/>
      <c r="C80" s="183"/>
      <c r="D80" s="185"/>
      <c r="E80" s="340"/>
      <c r="F80" s="344"/>
      <c r="G80" s="340"/>
      <c r="H80" s="197"/>
      <c r="I80" s="197"/>
      <c r="J80" s="197"/>
      <c r="K80" s="197"/>
      <c r="L80" s="205"/>
      <c r="M80" s="181"/>
      <c r="N80" s="181"/>
      <c r="O80" s="181"/>
      <c r="P80" s="181"/>
    </row>
    <row r="81" spans="1:16" x14ac:dyDescent="0.2">
      <c r="A81" s="24"/>
      <c r="B81" s="181"/>
      <c r="C81" s="183"/>
      <c r="D81" s="185"/>
      <c r="E81" s="181"/>
      <c r="F81" s="344"/>
      <c r="G81" s="181"/>
      <c r="H81" s="199"/>
      <c r="I81" s="199"/>
      <c r="J81" s="199"/>
      <c r="K81" s="199"/>
      <c r="L81" s="112"/>
      <c r="M81" s="198"/>
      <c r="N81" s="181"/>
      <c r="O81" s="181"/>
      <c r="P81" s="181"/>
    </row>
    <row r="82" spans="1:16" x14ac:dyDescent="0.2">
      <c r="A82" s="24"/>
      <c r="B82" s="181"/>
      <c r="C82" s="183"/>
      <c r="D82" s="185"/>
      <c r="E82" s="340"/>
      <c r="F82" s="344"/>
      <c r="G82" s="340"/>
      <c r="H82" s="199"/>
      <c r="I82" s="199"/>
      <c r="J82" s="199"/>
      <c r="K82" s="199"/>
      <c r="L82" s="112"/>
      <c r="M82" s="345"/>
      <c r="N82" s="181"/>
      <c r="O82" s="181"/>
      <c r="P82" s="181"/>
    </row>
    <row r="83" spans="1:16" x14ac:dyDescent="0.2">
      <c r="A83" s="24"/>
      <c r="B83" s="181"/>
      <c r="C83" s="183"/>
      <c r="D83" s="185"/>
      <c r="E83" s="181"/>
      <c r="F83" s="344"/>
      <c r="G83" s="181"/>
      <c r="H83" s="346"/>
      <c r="I83" s="346"/>
      <c r="J83" s="346"/>
      <c r="K83" s="347"/>
      <c r="L83" s="112"/>
      <c r="M83" s="345"/>
      <c r="N83" s="181"/>
      <c r="O83" s="181"/>
      <c r="P83" s="181"/>
    </row>
    <row r="84" spans="1:16" x14ac:dyDescent="0.2">
      <c r="A84" s="24"/>
      <c r="B84" s="181"/>
      <c r="C84" s="181"/>
      <c r="D84" s="185"/>
      <c r="E84" s="340"/>
      <c r="F84" s="344"/>
      <c r="G84" s="340"/>
      <c r="H84" s="346"/>
      <c r="I84" s="347"/>
      <c r="J84" s="346"/>
      <c r="K84" s="347"/>
      <c r="L84" s="112"/>
      <c r="M84" s="345"/>
      <c r="N84" s="181"/>
      <c r="O84" s="181"/>
      <c r="P84" s="181"/>
    </row>
    <row r="85" spans="1:16" x14ac:dyDescent="0.2">
      <c r="A85" s="24"/>
      <c r="B85" s="181"/>
      <c r="C85" s="181"/>
      <c r="D85" s="185"/>
      <c r="E85" s="181"/>
      <c r="F85" s="344"/>
      <c r="G85" s="181"/>
      <c r="H85" s="200"/>
      <c r="I85" s="200"/>
      <c r="J85" s="200"/>
      <c r="K85" s="200"/>
      <c r="L85" s="184"/>
      <c r="M85" s="181"/>
      <c r="N85" s="181"/>
      <c r="O85" s="181"/>
      <c r="P85" s="181"/>
    </row>
    <row r="86" spans="1:16" x14ac:dyDescent="0.2">
      <c r="F86" s="18"/>
      <c r="H86" s="200"/>
      <c r="I86" s="201"/>
      <c r="J86" s="200"/>
      <c r="K86" s="200"/>
      <c r="L86" s="184"/>
      <c r="M86" s="142"/>
      <c r="N86" s="142"/>
      <c r="O86" s="142"/>
      <c r="P86" s="142"/>
    </row>
    <row r="87" spans="1:16" x14ac:dyDescent="0.2">
      <c r="F87" s="18"/>
      <c r="H87" s="200"/>
      <c r="I87" s="200"/>
      <c r="J87" s="200"/>
      <c r="K87" s="200"/>
      <c r="L87" s="184"/>
    </row>
    <row r="88" spans="1:16" x14ac:dyDescent="0.2">
      <c r="F88" s="18"/>
      <c r="H88" s="200"/>
      <c r="I88" s="200"/>
      <c r="J88" s="200"/>
      <c r="K88" s="200"/>
      <c r="L88" s="184"/>
    </row>
    <row r="89" spans="1:16" x14ac:dyDescent="0.2">
      <c r="F89" s="196"/>
      <c r="H89" s="184"/>
      <c r="I89" s="204"/>
      <c r="J89" s="196"/>
      <c r="K89" s="195"/>
      <c r="L89" s="20"/>
    </row>
    <row r="90" spans="1:16" x14ac:dyDescent="0.2">
      <c r="F90" s="18"/>
      <c r="H90" s="200"/>
      <c r="I90" s="200"/>
      <c r="L90" s="184"/>
    </row>
    <row r="91" spans="1:16" x14ac:dyDescent="0.2">
      <c r="F91" s="18"/>
      <c r="H91" s="199"/>
      <c r="I91" s="199"/>
      <c r="J91" s="199"/>
      <c r="K91" s="199"/>
      <c r="L91" s="206"/>
    </row>
    <row r="92" spans="1:16" x14ac:dyDescent="0.2">
      <c r="F92" s="18"/>
      <c r="H92" s="199"/>
      <c r="I92" s="199"/>
      <c r="J92" s="199"/>
      <c r="K92" s="199"/>
      <c r="L92" s="206"/>
    </row>
    <row r="93" spans="1:16" x14ac:dyDescent="0.2">
      <c r="F93" s="196"/>
    </row>
    <row r="94" spans="1:16" x14ac:dyDescent="0.2">
      <c r="H94" s="184"/>
      <c r="I94" s="184"/>
      <c r="J94" s="183"/>
      <c r="K94" s="183"/>
      <c r="L94" s="184"/>
    </row>
    <row r="98" spans="9:10" x14ac:dyDescent="0.2">
      <c r="I98" s="25"/>
      <c r="J98" s="25"/>
    </row>
  </sheetData>
  <mergeCells count="68">
    <mergeCell ref="M1:N1"/>
    <mergeCell ref="M2:P2"/>
    <mergeCell ref="M3:P3"/>
    <mergeCell ref="P10:P11"/>
    <mergeCell ref="C6:P6"/>
    <mergeCell ref="G5:I5"/>
    <mergeCell ref="C7:N7"/>
    <mergeCell ref="E10:E11"/>
    <mergeCell ref="A13:P13"/>
    <mergeCell ref="A10:A11"/>
    <mergeCell ref="H10:H11"/>
    <mergeCell ref="C8:N8"/>
    <mergeCell ref="I10:I11"/>
    <mergeCell ref="B10:B11"/>
    <mergeCell ref="F10:F11"/>
    <mergeCell ref="P27:P28"/>
    <mergeCell ref="O10:O11"/>
    <mergeCell ref="J10:J11"/>
    <mergeCell ref="P14:P15"/>
    <mergeCell ref="P18:P19"/>
    <mergeCell ref="C10:C11"/>
    <mergeCell ref="G10:G11"/>
    <mergeCell ref="K10:N10"/>
    <mergeCell ref="P29:P30"/>
    <mergeCell ref="B29:B30"/>
    <mergeCell ref="P24:P25"/>
    <mergeCell ref="A16:A17"/>
    <mergeCell ref="A29:A30"/>
    <mergeCell ref="B14:B15"/>
    <mergeCell ref="B27:B28"/>
    <mergeCell ref="A27:A28"/>
    <mergeCell ref="A26:P26"/>
    <mergeCell ref="A14:A15"/>
    <mergeCell ref="A65:A66"/>
    <mergeCell ref="B65:B66"/>
    <mergeCell ref="E61:E62"/>
    <mergeCell ref="F61:F62"/>
    <mergeCell ref="A63:P63"/>
    <mergeCell ref="B16:B17"/>
    <mergeCell ref="P59:P60"/>
    <mergeCell ref="P39:P40"/>
    <mergeCell ref="A54:P54"/>
    <mergeCell ref="A44:A45"/>
    <mergeCell ref="P57:P58"/>
    <mergeCell ref="A57:A58"/>
    <mergeCell ref="A42:A43"/>
    <mergeCell ref="P46:P47"/>
    <mergeCell ref="A37:A38"/>
    <mergeCell ref="A55:A56"/>
    <mergeCell ref="A39:A40"/>
    <mergeCell ref="A31:A32"/>
    <mergeCell ref="P42:P43"/>
    <mergeCell ref="B55:B56"/>
    <mergeCell ref="A48:A49"/>
    <mergeCell ref="A41:P41"/>
    <mergeCell ref="A35:A36"/>
    <mergeCell ref="P33:P34"/>
    <mergeCell ref="E31:E32"/>
    <mergeCell ref="A59:A60"/>
    <mergeCell ref="A24:A25"/>
    <mergeCell ref="A50:A51"/>
    <mergeCell ref="A52:A53"/>
    <mergeCell ref="B31:B32"/>
    <mergeCell ref="P37:P38"/>
    <mergeCell ref="A33:A34"/>
    <mergeCell ref="P55:P56"/>
    <mergeCell ref="P31:P32"/>
    <mergeCell ref="A46:A47"/>
  </mergeCells>
  <phoneticPr fontId="2" type="noConversion"/>
  <pageMargins left="0.23622047244094491" right="0.23622047244094491" top="0.74803149606299213" bottom="0.94488188976377963" header="0.31496062992125984" footer="0.31496062992125984"/>
  <pageSetup paperSize="9" scale="73" fitToWidth="0" fitToHeight="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R84"/>
  <sheetViews>
    <sheetView topLeftCell="B7" workbookViewId="0">
      <pane xSplit="21180" topLeftCell="R1"/>
      <selection activeCell="N16" sqref="N16:N17"/>
      <selection pane="topRight" activeCell="R56" sqref="R56"/>
    </sheetView>
  </sheetViews>
  <sheetFormatPr defaultRowHeight="12.75" x14ac:dyDescent="0.2"/>
  <cols>
    <col min="1" max="1" width="5" customWidth="1"/>
    <col min="2" max="2" width="4" customWidth="1"/>
    <col min="3" max="3" width="28.85546875" customWidth="1"/>
    <col min="4" max="4" width="10.85546875" customWidth="1"/>
    <col min="5" max="5" width="9" customWidth="1"/>
    <col min="6" max="6" width="10.7109375" customWidth="1"/>
    <col min="7" max="7" width="13.7109375" customWidth="1"/>
    <col min="8" max="8" width="10.28515625" customWidth="1"/>
    <col min="9" max="9" width="12.5703125" customWidth="1"/>
    <col min="10" max="10" width="12.42578125" customWidth="1"/>
    <col min="11" max="11" width="11" customWidth="1"/>
    <col min="12" max="12" width="12.7109375" customWidth="1"/>
    <col min="13" max="13" width="12.140625" customWidth="1"/>
    <col min="14" max="14" width="12.28515625" customWidth="1"/>
    <col min="15" max="15" width="12.7109375" customWidth="1"/>
    <col min="16" max="16" width="12.42578125" customWidth="1"/>
    <col min="17" max="17" width="11.140625" customWidth="1"/>
    <col min="18" max="18" width="10.42578125" customWidth="1"/>
    <col min="19" max="19" width="11.140625" customWidth="1"/>
    <col min="20" max="20" width="9.85546875" bestFit="1" customWidth="1"/>
    <col min="21" max="21" width="8" customWidth="1"/>
    <col min="22" max="22" width="9.85546875" bestFit="1" customWidth="1"/>
    <col min="23" max="23" width="9.5703125" bestFit="1" customWidth="1"/>
    <col min="25" max="25" width="10.57031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462" t="s">
        <v>34</v>
      </c>
      <c r="M1" s="462"/>
      <c r="N1" s="1"/>
    </row>
    <row r="2" spans="1:18" ht="27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463" t="s">
        <v>0</v>
      </c>
      <c r="M2" s="463"/>
      <c r="N2" s="463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464" t="s">
        <v>60</v>
      </c>
      <c r="M3" s="464"/>
      <c r="N3" s="464"/>
    </row>
    <row r="4" spans="1:18" ht="15.75" x14ac:dyDescent="0.25">
      <c r="A4" s="1"/>
      <c r="B4" s="1"/>
      <c r="C4" s="1"/>
      <c r="D4" s="1"/>
      <c r="E4" s="1"/>
      <c r="F4" s="437" t="s">
        <v>1</v>
      </c>
      <c r="G4" s="437"/>
      <c r="H4" s="437"/>
      <c r="I4" s="1"/>
      <c r="J4" s="1"/>
      <c r="K4" s="1"/>
      <c r="L4" s="2"/>
      <c r="M4" s="2"/>
      <c r="N4" s="2"/>
    </row>
    <row r="5" spans="1:18" ht="15.75" customHeight="1" x14ac:dyDescent="0.25">
      <c r="A5" s="1"/>
      <c r="B5" s="1"/>
      <c r="C5" s="437" t="s">
        <v>61</v>
      </c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</row>
    <row r="6" spans="1:18" ht="15.75" x14ac:dyDescent="0.25">
      <c r="A6" s="1"/>
      <c r="B6" s="1"/>
      <c r="C6" s="437" t="s">
        <v>2</v>
      </c>
      <c r="D6" s="437"/>
      <c r="E6" s="437"/>
      <c r="F6" s="437"/>
      <c r="G6" s="437"/>
      <c r="H6" s="437"/>
      <c r="I6" s="437"/>
      <c r="J6" s="437"/>
      <c r="K6" s="437"/>
      <c r="L6" s="437"/>
      <c r="M6" s="437"/>
      <c r="N6" s="2"/>
    </row>
    <row r="7" spans="1:18" ht="15.75" x14ac:dyDescent="0.25">
      <c r="A7" s="1"/>
      <c r="B7" s="1"/>
      <c r="C7" s="437" t="s">
        <v>43</v>
      </c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2"/>
    </row>
    <row r="8" spans="1:18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03"/>
      <c r="M8" s="103" t="s">
        <v>36</v>
      </c>
      <c r="N8" s="1"/>
    </row>
    <row r="9" spans="1:18" ht="15.75" x14ac:dyDescent="0.25">
      <c r="A9" s="456" t="s">
        <v>3</v>
      </c>
      <c r="B9" s="455" t="s">
        <v>4</v>
      </c>
      <c r="C9" s="455" t="s">
        <v>5</v>
      </c>
      <c r="D9" s="452" t="s">
        <v>6</v>
      </c>
      <c r="E9" s="452" t="s">
        <v>7</v>
      </c>
      <c r="F9" s="452" t="s">
        <v>8</v>
      </c>
      <c r="G9" s="452" t="s">
        <v>9</v>
      </c>
      <c r="H9" s="452" t="s">
        <v>10</v>
      </c>
      <c r="I9" s="452" t="s">
        <v>11</v>
      </c>
      <c r="J9" s="455" t="s">
        <v>12</v>
      </c>
      <c r="K9" s="455"/>
      <c r="L9" s="455"/>
      <c r="M9" s="455"/>
      <c r="N9" s="465" t="s">
        <v>13</v>
      </c>
    </row>
    <row r="10" spans="1:18" ht="70.5" customHeight="1" thickBot="1" x14ac:dyDescent="0.3">
      <c r="A10" s="457"/>
      <c r="B10" s="458"/>
      <c r="C10" s="458"/>
      <c r="D10" s="453"/>
      <c r="E10" s="453"/>
      <c r="F10" s="453"/>
      <c r="G10" s="453"/>
      <c r="H10" s="453"/>
      <c r="I10" s="453"/>
      <c r="J10" s="3" t="s">
        <v>14</v>
      </c>
      <c r="K10" s="3" t="s">
        <v>15</v>
      </c>
      <c r="L10" s="3" t="s">
        <v>16</v>
      </c>
      <c r="M10" s="3" t="s">
        <v>17</v>
      </c>
      <c r="N10" s="466"/>
    </row>
    <row r="11" spans="1:18" ht="19.5" customHeight="1" thickBo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5">
        <v>14</v>
      </c>
    </row>
    <row r="12" spans="1:18" ht="17.25" customHeight="1" thickBot="1" x14ac:dyDescent="0.25">
      <c r="A12" s="6"/>
      <c r="B12" s="7"/>
      <c r="C12" s="8" t="s">
        <v>18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</row>
    <row r="13" spans="1:18" ht="39" customHeight="1" x14ac:dyDescent="0.2">
      <c r="A13" s="459">
        <v>2131</v>
      </c>
      <c r="B13" s="29"/>
      <c r="C13" s="62" t="s">
        <v>33</v>
      </c>
      <c r="D13" s="59" t="s">
        <v>25</v>
      </c>
      <c r="E13" s="460" t="s">
        <v>20</v>
      </c>
      <c r="F13" s="58">
        <v>208</v>
      </c>
      <c r="G13" s="15"/>
      <c r="H13" s="14"/>
      <c r="I13" s="49">
        <f>SUM(J13:M13)</f>
        <v>208</v>
      </c>
      <c r="J13" s="32"/>
      <c r="K13" s="33"/>
      <c r="L13" s="34">
        <v>208</v>
      </c>
      <c r="M13" s="34"/>
      <c r="N13" s="451" t="s">
        <v>38</v>
      </c>
      <c r="O13" s="24"/>
      <c r="P13" s="18"/>
      <c r="Q13" s="25"/>
      <c r="R13" s="17"/>
    </row>
    <row r="14" spans="1:18" ht="12.75" customHeight="1" thickBot="1" x14ac:dyDescent="0.25">
      <c r="A14" s="459"/>
      <c r="B14" s="29" t="s">
        <v>19</v>
      </c>
      <c r="C14" s="12" t="s">
        <v>21</v>
      </c>
      <c r="D14" s="30"/>
      <c r="E14" s="461"/>
      <c r="F14" s="14"/>
      <c r="G14" s="15"/>
      <c r="H14" s="14"/>
      <c r="I14" s="31">
        <v>4.16</v>
      </c>
      <c r="J14" s="32"/>
      <c r="K14" s="33"/>
      <c r="L14" s="34"/>
      <c r="M14" s="34"/>
      <c r="N14" s="449"/>
      <c r="O14" s="24"/>
      <c r="P14" s="18"/>
      <c r="Q14" s="25"/>
      <c r="R14" s="17"/>
    </row>
    <row r="15" spans="1:18" ht="12.75" customHeight="1" thickBot="1" x14ac:dyDescent="0.25">
      <c r="A15" s="114"/>
      <c r="B15" s="35"/>
      <c r="C15" s="36" t="s">
        <v>45</v>
      </c>
      <c r="D15" s="115"/>
      <c r="E15" s="116"/>
      <c r="F15" s="116"/>
      <c r="G15" s="117"/>
      <c r="H15" s="116"/>
      <c r="I15" s="118"/>
      <c r="J15" s="119"/>
      <c r="K15" s="37"/>
      <c r="L15" s="120"/>
      <c r="M15" s="120"/>
      <c r="N15" s="121"/>
      <c r="O15" s="24"/>
      <c r="P15" s="18"/>
      <c r="Q15" s="25"/>
      <c r="R15" s="17"/>
    </row>
    <row r="16" spans="1:18" ht="56.25" customHeight="1" x14ac:dyDescent="0.2">
      <c r="A16" s="459">
        <v>2144</v>
      </c>
      <c r="B16" s="29"/>
      <c r="C16" s="12" t="s">
        <v>40</v>
      </c>
      <c r="D16" s="30" t="s">
        <v>41</v>
      </c>
      <c r="E16" s="460" t="s">
        <v>20</v>
      </c>
      <c r="F16" s="14">
        <v>56437.462</v>
      </c>
      <c r="G16" s="15"/>
      <c r="H16" s="14">
        <v>40472.483</v>
      </c>
      <c r="I16" s="49">
        <f>SUM(J16:M16)</f>
        <v>5000</v>
      </c>
      <c r="J16" s="32"/>
      <c r="K16" s="34"/>
      <c r="L16" s="122">
        <v>2544.26271</v>
      </c>
      <c r="M16" s="122">
        <v>2455.73729</v>
      </c>
      <c r="N16" s="451" t="s">
        <v>42</v>
      </c>
      <c r="O16" s="24"/>
      <c r="P16" s="18"/>
      <c r="Q16" s="25"/>
      <c r="R16" s="17"/>
    </row>
    <row r="17" spans="1:18" ht="12.75" customHeight="1" thickBot="1" x14ac:dyDescent="0.25">
      <c r="A17" s="459"/>
      <c r="B17" s="29" t="s">
        <v>22</v>
      </c>
      <c r="C17" s="12"/>
      <c r="D17" s="30"/>
      <c r="E17" s="461"/>
      <c r="F17" s="14"/>
      <c r="G17" s="15"/>
      <c r="H17" s="14"/>
      <c r="I17" s="31">
        <v>100</v>
      </c>
      <c r="J17" s="32"/>
      <c r="K17" s="33"/>
      <c r="L17" s="34"/>
      <c r="M17" s="34"/>
      <c r="N17" s="449"/>
      <c r="O17" s="24"/>
      <c r="P17" s="18"/>
      <c r="Q17" s="25"/>
      <c r="R17" s="17"/>
    </row>
    <row r="18" spans="1:18" ht="12.75" customHeight="1" thickBot="1" x14ac:dyDescent="0.25">
      <c r="A18" s="114"/>
      <c r="B18" s="35"/>
      <c r="C18" s="47" t="s">
        <v>26</v>
      </c>
      <c r="D18" s="115"/>
      <c r="E18" s="116"/>
      <c r="F18" s="116"/>
      <c r="G18" s="117"/>
      <c r="H18" s="116"/>
      <c r="I18" s="118"/>
      <c r="J18" s="119"/>
      <c r="K18" s="37"/>
      <c r="L18" s="120"/>
      <c r="M18" s="120"/>
      <c r="N18" s="121"/>
      <c r="O18" s="24"/>
      <c r="P18" s="18"/>
      <c r="Q18" s="25"/>
      <c r="R18" s="17"/>
    </row>
    <row r="19" spans="1:18" ht="50.25" customHeight="1" x14ac:dyDescent="0.2">
      <c r="A19" s="459">
        <v>2123</v>
      </c>
      <c r="B19" s="29"/>
      <c r="C19" s="41" t="s">
        <v>44</v>
      </c>
      <c r="D19" s="471" t="s">
        <v>30</v>
      </c>
      <c r="E19" s="473" t="s">
        <v>20</v>
      </c>
      <c r="F19" s="48">
        <v>3498.5659999999998</v>
      </c>
      <c r="G19" s="15"/>
      <c r="H19" s="58">
        <v>500</v>
      </c>
      <c r="I19" s="49">
        <f>SUM(J19:M19)</f>
        <v>500</v>
      </c>
      <c r="J19" s="32"/>
      <c r="K19" s="33"/>
      <c r="L19" s="34">
        <v>302</v>
      </c>
      <c r="M19" s="34">
        <v>198</v>
      </c>
      <c r="N19" s="454" t="s">
        <v>49</v>
      </c>
      <c r="O19" s="24"/>
      <c r="P19" s="18"/>
      <c r="Q19" s="25"/>
      <c r="R19" s="17"/>
    </row>
    <row r="20" spans="1:18" ht="12.75" customHeight="1" x14ac:dyDescent="0.2">
      <c r="A20" s="470"/>
      <c r="B20" s="11" t="s">
        <v>46</v>
      </c>
      <c r="C20" s="21" t="s">
        <v>21</v>
      </c>
      <c r="D20" s="472"/>
      <c r="E20" s="474"/>
      <c r="F20" s="13"/>
      <c r="G20" s="22"/>
      <c r="H20" s="13"/>
      <c r="I20" s="23">
        <v>10</v>
      </c>
      <c r="J20" s="101"/>
      <c r="K20" s="40"/>
      <c r="L20" s="16"/>
      <c r="M20" s="16"/>
      <c r="N20" s="451"/>
      <c r="O20" s="24"/>
      <c r="P20" s="18"/>
      <c r="Q20" s="25"/>
      <c r="R20" s="17"/>
    </row>
    <row r="21" spans="1:18" ht="26.25" customHeight="1" x14ac:dyDescent="0.2">
      <c r="A21" s="468">
        <v>2123</v>
      </c>
      <c r="B21" s="26"/>
      <c r="C21" s="41" t="s">
        <v>47</v>
      </c>
      <c r="D21" s="30" t="s">
        <v>50</v>
      </c>
      <c r="E21" s="460" t="s">
        <v>20</v>
      </c>
      <c r="F21" s="14">
        <v>1854.6959999999999</v>
      </c>
      <c r="G21" s="43"/>
      <c r="H21" s="27">
        <v>1576.4960000000001</v>
      </c>
      <c r="I21" s="38">
        <f>SUM(J21:M21)</f>
        <v>1576.4960000000001</v>
      </c>
      <c r="J21" s="102"/>
      <c r="K21" s="46"/>
      <c r="L21" s="28">
        <v>621.20000000000005</v>
      </c>
      <c r="M21" s="28">
        <v>955.29600000000005</v>
      </c>
      <c r="N21" s="449" t="s">
        <v>48</v>
      </c>
      <c r="O21" s="24"/>
      <c r="P21" s="18"/>
      <c r="Q21" s="25"/>
      <c r="R21" s="17"/>
    </row>
    <row r="22" spans="1:18" ht="12.75" customHeight="1" thickBot="1" x14ac:dyDescent="0.25">
      <c r="A22" s="469"/>
      <c r="B22" s="29" t="s">
        <v>29</v>
      </c>
      <c r="C22" s="21" t="s">
        <v>21</v>
      </c>
      <c r="D22" s="30"/>
      <c r="E22" s="461"/>
      <c r="F22" s="14"/>
      <c r="G22" s="15"/>
      <c r="H22" s="14"/>
      <c r="I22" s="31">
        <v>31.53</v>
      </c>
      <c r="J22" s="32"/>
      <c r="K22" s="33"/>
      <c r="L22" s="34"/>
      <c r="M22" s="34"/>
      <c r="N22" s="450"/>
      <c r="O22" s="24"/>
      <c r="P22" s="18"/>
      <c r="Q22" s="25"/>
      <c r="R22" s="17"/>
    </row>
    <row r="23" spans="1:18" ht="15.75" x14ac:dyDescent="0.25">
      <c r="A23" s="54"/>
      <c r="B23" s="87"/>
      <c r="C23" s="100" t="s">
        <v>32</v>
      </c>
      <c r="D23" s="63"/>
      <c r="E23" s="64"/>
      <c r="F23" s="65"/>
      <c r="G23" s="65"/>
      <c r="H23" s="65"/>
      <c r="I23" s="67">
        <f>SUM(J23:M23)</f>
        <v>7284.4960000000001</v>
      </c>
      <c r="J23" s="67">
        <f>SUM(J13)</f>
        <v>0</v>
      </c>
      <c r="K23" s="67">
        <f>SUM(K13:K17)</f>
        <v>0</v>
      </c>
      <c r="L23" s="66">
        <f>SUM(L13+L16+L19+L21)</f>
        <v>3675.4627099999998</v>
      </c>
      <c r="M23" s="66">
        <f>SUM(M13+M16+M19+M21)</f>
        <v>3609.0332900000003</v>
      </c>
      <c r="N23" s="88"/>
      <c r="O23" s="20"/>
    </row>
    <row r="24" spans="1:18" ht="13.5" thickBot="1" x14ac:dyDescent="0.25">
      <c r="A24" s="55"/>
      <c r="B24" s="89"/>
      <c r="C24" s="90" t="s">
        <v>21</v>
      </c>
      <c r="D24" s="68"/>
      <c r="E24" s="69"/>
      <c r="F24" s="70"/>
      <c r="G24" s="70"/>
      <c r="H24" s="70"/>
      <c r="I24" s="71">
        <f>SUM(I14+I17+I20+I22)</f>
        <v>145.69</v>
      </c>
      <c r="J24" s="91"/>
      <c r="K24" s="71"/>
      <c r="L24" s="71"/>
      <c r="M24" s="71"/>
      <c r="N24" s="92"/>
      <c r="O24" s="20"/>
    </row>
    <row r="25" spans="1:18" x14ac:dyDescent="0.2">
      <c r="A25" s="93"/>
      <c r="B25" s="94"/>
      <c r="C25" s="95"/>
      <c r="D25" s="61"/>
      <c r="E25" s="60"/>
      <c r="F25" s="96"/>
      <c r="G25" s="96"/>
      <c r="H25" s="96"/>
      <c r="I25" s="97"/>
      <c r="J25" s="98"/>
      <c r="K25" s="97"/>
      <c r="L25" s="97"/>
      <c r="M25" s="97"/>
      <c r="N25" s="99"/>
      <c r="O25" s="20"/>
    </row>
    <row r="26" spans="1:18" ht="15.75" x14ac:dyDescent="0.25">
      <c r="B26" s="72"/>
      <c r="C26" s="72" t="s">
        <v>51</v>
      </c>
      <c r="D26" s="72"/>
      <c r="E26" s="72"/>
      <c r="H26" s="20"/>
      <c r="I26" s="467" t="s">
        <v>53</v>
      </c>
      <c r="J26" s="467"/>
      <c r="K26" s="467"/>
      <c r="L26" s="467"/>
      <c r="M26" s="20"/>
      <c r="N26" s="73"/>
      <c r="O26" s="20"/>
    </row>
    <row r="27" spans="1:18" ht="15.75" x14ac:dyDescent="0.25">
      <c r="C27" s="74" t="s">
        <v>52</v>
      </c>
      <c r="D27" s="75"/>
      <c r="I27" s="74"/>
      <c r="J27" s="76"/>
      <c r="K27" s="77"/>
      <c r="L27" s="77"/>
      <c r="M27" s="77"/>
      <c r="N27" s="78"/>
      <c r="O27" s="79"/>
    </row>
    <row r="28" spans="1:18" ht="15.75" x14ac:dyDescent="0.25">
      <c r="C28" s="74"/>
      <c r="D28" s="75"/>
      <c r="I28" s="74"/>
      <c r="J28" s="76"/>
      <c r="K28" s="77"/>
      <c r="L28" s="77"/>
      <c r="M28" s="77"/>
      <c r="N28" s="78"/>
      <c r="O28" s="79"/>
    </row>
    <row r="29" spans="1:18" ht="15.75" x14ac:dyDescent="0.25">
      <c r="C29" s="74"/>
      <c r="D29" s="75"/>
      <c r="I29" s="80"/>
      <c r="J29" s="76"/>
      <c r="K29" s="77"/>
      <c r="L29" s="77"/>
      <c r="M29" s="77"/>
      <c r="N29" s="78"/>
      <c r="O29" s="79"/>
    </row>
    <row r="30" spans="1:18" ht="15.75" x14ac:dyDescent="0.25">
      <c r="C30" s="74"/>
      <c r="D30" s="75"/>
      <c r="I30" s="74"/>
      <c r="J30" s="76"/>
      <c r="K30" s="77"/>
      <c r="L30" s="77"/>
      <c r="M30" s="77"/>
      <c r="N30" s="78"/>
      <c r="O30" s="79"/>
    </row>
    <row r="31" spans="1:18" x14ac:dyDescent="0.2">
      <c r="K31" s="20"/>
      <c r="L31" s="20"/>
      <c r="M31" s="20"/>
      <c r="O31" s="20"/>
    </row>
    <row r="32" spans="1:18" s="81" customFormat="1" x14ac:dyDescent="0.2">
      <c r="G32" s="105"/>
      <c r="H32" s="105"/>
      <c r="I32" s="105"/>
      <c r="J32" s="105"/>
      <c r="K32" s="105"/>
      <c r="L32" s="105"/>
      <c r="M32" s="105"/>
      <c r="N32" s="105"/>
      <c r="O32" s="105"/>
    </row>
    <row r="33" spans="6:15" s="81" customFormat="1" ht="12" customHeight="1" x14ac:dyDescent="0.2">
      <c r="G33" s="105"/>
      <c r="H33" s="105"/>
      <c r="I33" s="106"/>
      <c r="J33" s="106"/>
      <c r="K33" s="106"/>
      <c r="L33" s="106"/>
      <c r="M33" s="106"/>
      <c r="N33" s="106"/>
      <c r="O33" s="105"/>
    </row>
    <row r="34" spans="6:15" ht="25.5" customHeight="1" x14ac:dyDescent="0.2">
      <c r="G34" s="60"/>
      <c r="H34" s="60"/>
      <c r="I34" s="107"/>
      <c r="J34" s="108"/>
      <c r="K34" s="108"/>
      <c r="L34" s="108"/>
      <c r="M34" s="108"/>
      <c r="N34" s="107"/>
      <c r="O34" s="60"/>
    </row>
    <row r="35" spans="6:15" ht="25.5" customHeight="1" x14ac:dyDescent="0.2">
      <c r="G35" s="60"/>
      <c r="H35" s="60"/>
      <c r="I35" s="107"/>
      <c r="J35" s="108"/>
      <c r="K35" s="108"/>
      <c r="L35" s="108"/>
      <c r="M35" s="108"/>
      <c r="N35" s="107"/>
      <c r="O35" s="60"/>
    </row>
    <row r="36" spans="6:15" ht="25.5" customHeight="1" x14ac:dyDescent="0.2">
      <c r="F36" s="60"/>
      <c r="G36" s="60"/>
      <c r="H36" s="60"/>
      <c r="I36" s="107"/>
      <c r="J36" s="108"/>
      <c r="K36" s="108"/>
      <c r="L36" s="108"/>
      <c r="M36" s="108"/>
      <c r="N36" s="107"/>
      <c r="O36" s="60"/>
    </row>
    <row r="37" spans="6:15" ht="25.5" customHeight="1" x14ac:dyDescent="0.2">
      <c r="F37" s="60"/>
      <c r="G37" s="60"/>
      <c r="H37" s="60"/>
      <c r="I37" s="107"/>
      <c r="J37" s="108"/>
      <c r="K37" s="108"/>
      <c r="L37" s="108"/>
      <c r="M37" s="108"/>
      <c r="N37" s="107"/>
      <c r="O37" s="60"/>
    </row>
    <row r="38" spans="6:15" ht="25.5" customHeight="1" x14ac:dyDescent="0.3">
      <c r="F38" s="82"/>
      <c r="G38" s="60"/>
      <c r="H38" s="60"/>
      <c r="I38" s="107"/>
      <c r="J38" s="108"/>
      <c r="K38" s="108"/>
      <c r="L38" s="108"/>
      <c r="M38" s="108"/>
      <c r="N38" s="107"/>
      <c r="O38" s="60"/>
    </row>
    <row r="39" spans="6:15" ht="25.5" customHeight="1" x14ac:dyDescent="0.3">
      <c r="F39" s="82"/>
      <c r="G39" s="60"/>
      <c r="H39" s="60"/>
      <c r="I39" s="107"/>
      <c r="J39" s="108"/>
      <c r="K39" s="108"/>
      <c r="L39" s="108"/>
      <c r="M39" s="108"/>
      <c r="N39" s="107"/>
      <c r="O39" s="60"/>
    </row>
    <row r="40" spans="6:15" ht="25.5" customHeight="1" x14ac:dyDescent="0.3">
      <c r="F40" s="82"/>
      <c r="G40" s="60"/>
      <c r="H40" s="60"/>
      <c r="I40" s="107"/>
      <c r="J40" s="108"/>
      <c r="K40" s="108"/>
      <c r="L40" s="108"/>
      <c r="M40" s="108"/>
      <c r="N40" s="107"/>
      <c r="O40" s="60"/>
    </row>
    <row r="41" spans="6:15" ht="25.5" customHeight="1" x14ac:dyDescent="0.3">
      <c r="F41" s="82"/>
      <c r="G41" s="60"/>
      <c r="H41" s="60"/>
      <c r="I41" s="107"/>
      <c r="J41" s="108"/>
      <c r="K41" s="108"/>
      <c r="L41" s="108"/>
      <c r="M41" s="108"/>
      <c r="N41" s="107"/>
      <c r="O41" s="60"/>
    </row>
    <row r="42" spans="6:15" ht="25.5" customHeight="1" x14ac:dyDescent="0.3">
      <c r="F42" s="82"/>
      <c r="G42" s="60"/>
      <c r="H42" s="60"/>
      <c r="I42" s="107"/>
      <c r="J42" s="108"/>
      <c r="K42" s="108"/>
      <c r="L42" s="108"/>
      <c r="M42" s="108"/>
      <c r="N42" s="107"/>
      <c r="O42" s="60"/>
    </row>
    <row r="43" spans="6:15" ht="25.5" customHeight="1" x14ac:dyDescent="0.3">
      <c r="F43" s="82"/>
      <c r="G43" s="60"/>
      <c r="H43" s="60"/>
      <c r="I43" s="107"/>
      <c r="J43" s="108"/>
      <c r="K43" s="108"/>
      <c r="L43" s="108"/>
      <c r="M43" s="108"/>
      <c r="N43" s="107"/>
      <c r="O43" s="60"/>
    </row>
    <row r="44" spans="6:15" ht="25.5" customHeight="1" x14ac:dyDescent="0.3">
      <c r="F44" s="82"/>
      <c r="G44" s="60"/>
      <c r="H44" s="60"/>
      <c r="I44" s="107"/>
      <c r="J44" s="108"/>
      <c r="K44" s="108"/>
      <c r="L44" s="108"/>
      <c r="M44" s="108"/>
      <c r="N44" s="107"/>
      <c r="O44" s="60"/>
    </row>
    <row r="45" spans="6:15" ht="25.5" customHeight="1" x14ac:dyDescent="0.3">
      <c r="F45" s="82"/>
      <c r="G45" s="60"/>
      <c r="H45" s="60"/>
      <c r="I45" s="107"/>
      <c r="J45" s="108"/>
      <c r="K45" s="108"/>
      <c r="L45" s="108"/>
      <c r="M45" s="108"/>
      <c r="N45" s="107"/>
      <c r="O45" s="60"/>
    </row>
    <row r="46" spans="6:15" ht="25.5" customHeight="1" x14ac:dyDescent="0.3">
      <c r="F46" s="82"/>
      <c r="G46" s="60"/>
      <c r="H46" s="60"/>
      <c r="I46" s="109"/>
      <c r="J46" s="108"/>
      <c r="K46" s="108"/>
      <c r="L46" s="108"/>
      <c r="M46" s="108"/>
      <c r="N46" s="107"/>
      <c r="O46" s="60"/>
    </row>
    <row r="47" spans="6:15" s="84" customFormat="1" ht="25.5" customHeight="1" x14ac:dyDescent="0.3">
      <c r="F47" s="83"/>
      <c r="G47" s="110"/>
      <c r="H47" s="110"/>
      <c r="I47" s="109"/>
      <c r="J47" s="111"/>
      <c r="K47" s="111"/>
      <c r="L47" s="111"/>
      <c r="M47" s="111"/>
      <c r="N47" s="107"/>
      <c r="O47" s="110"/>
    </row>
    <row r="48" spans="6:15" ht="25.5" customHeight="1" x14ac:dyDescent="0.3">
      <c r="F48" s="85"/>
      <c r="G48" s="60"/>
      <c r="H48" s="60"/>
      <c r="I48" s="109"/>
      <c r="J48" s="108"/>
      <c r="K48" s="108"/>
      <c r="L48" s="108"/>
      <c r="M48" s="108"/>
      <c r="N48" s="107"/>
      <c r="O48" s="60"/>
    </row>
    <row r="49" spans="6:15" ht="25.5" customHeight="1" x14ac:dyDescent="0.3">
      <c r="F49" s="85"/>
      <c r="G49" s="60"/>
      <c r="H49" s="60"/>
      <c r="I49" s="107"/>
      <c r="J49" s="107"/>
      <c r="K49" s="107"/>
      <c r="L49" s="107"/>
      <c r="M49" s="107"/>
      <c r="N49" s="107"/>
      <c r="O49" s="60"/>
    </row>
    <row r="50" spans="6:15" s="84" customFormat="1" ht="25.5" customHeight="1" x14ac:dyDescent="0.3">
      <c r="F50" s="86"/>
      <c r="G50" s="110"/>
      <c r="H50" s="110"/>
      <c r="I50" s="111"/>
      <c r="J50" s="111"/>
      <c r="K50" s="111"/>
      <c r="L50" s="111"/>
      <c r="M50" s="111"/>
      <c r="N50" s="112"/>
      <c r="O50" s="110"/>
    </row>
    <row r="51" spans="6:15" ht="18.75" x14ac:dyDescent="0.3">
      <c r="F51" s="82"/>
      <c r="G51" s="60"/>
      <c r="H51" s="60"/>
      <c r="I51" s="60"/>
      <c r="J51" s="60"/>
      <c r="K51" s="60"/>
      <c r="L51" s="60"/>
      <c r="M51" s="60"/>
      <c r="N51" s="60"/>
      <c r="O51" s="60"/>
    </row>
    <row r="52" spans="6:15" ht="18.75" x14ac:dyDescent="0.3">
      <c r="F52" s="82"/>
      <c r="G52" s="60"/>
      <c r="H52" s="60"/>
      <c r="I52" s="60"/>
      <c r="J52" s="60"/>
      <c r="K52" s="60"/>
      <c r="L52" s="60"/>
      <c r="M52" s="60"/>
      <c r="N52" s="60"/>
      <c r="O52" s="113"/>
    </row>
    <row r="53" spans="6:15" ht="18.75" x14ac:dyDescent="0.3">
      <c r="F53" s="86"/>
      <c r="G53" s="60"/>
      <c r="H53" s="60"/>
      <c r="I53" s="60"/>
      <c r="J53" s="60"/>
      <c r="K53" s="60"/>
      <c r="L53" s="60"/>
      <c r="M53" s="60"/>
      <c r="N53" s="60"/>
      <c r="O53" s="60"/>
    </row>
    <row r="54" spans="6:15" x14ac:dyDescent="0.2"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6:15" x14ac:dyDescent="0.2">
      <c r="F55" s="60"/>
      <c r="G55" s="60"/>
      <c r="H55" s="60"/>
      <c r="I55" s="60"/>
      <c r="J55" s="60"/>
      <c r="K55" s="60"/>
      <c r="L55" s="60"/>
      <c r="M55" s="60"/>
      <c r="N55" s="60"/>
      <c r="O55" s="60"/>
    </row>
    <row r="56" spans="6:15" x14ac:dyDescent="0.2">
      <c r="F56" s="60"/>
      <c r="G56" s="60"/>
      <c r="H56" s="60"/>
      <c r="I56" s="60"/>
      <c r="J56" s="60"/>
      <c r="K56" s="60"/>
      <c r="L56" s="60"/>
      <c r="M56" s="60"/>
      <c r="N56" s="60"/>
      <c r="O56" s="60"/>
    </row>
    <row r="57" spans="6:15" ht="18.75" x14ac:dyDescent="0.3">
      <c r="F57" s="86"/>
      <c r="G57" s="60"/>
      <c r="H57" s="60"/>
      <c r="I57" s="60"/>
      <c r="J57" s="60"/>
      <c r="K57" s="60"/>
      <c r="L57" s="60"/>
      <c r="M57" s="60"/>
      <c r="N57" s="60"/>
      <c r="O57" s="60"/>
    </row>
    <row r="58" spans="6:15" x14ac:dyDescent="0.2">
      <c r="F58" s="60"/>
      <c r="G58" s="60"/>
      <c r="H58" s="60"/>
      <c r="I58" s="60"/>
      <c r="J58" s="60"/>
      <c r="K58" s="60"/>
      <c r="L58" s="60"/>
      <c r="M58" s="60"/>
      <c r="N58" s="60"/>
      <c r="O58" s="60"/>
    </row>
    <row r="59" spans="6:15" x14ac:dyDescent="0.2">
      <c r="G59" s="60"/>
      <c r="H59" s="60"/>
      <c r="I59" s="60"/>
      <c r="J59" s="60"/>
      <c r="K59" s="60"/>
      <c r="L59" s="60"/>
      <c r="M59" s="60"/>
      <c r="N59" s="60"/>
      <c r="O59" s="60"/>
    </row>
    <row r="60" spans="6:15" x14ac:dyDescent="0.2">
      <c r="G60" s="60"/>
      <c r="H60" s="60"/>
      <c r="I60" s="60"/>
      <c r="J60" s="60"/>
      <c r="K60" s="60"/>
      <c r="L60" s="60"/>
      <c r="M60" s="60"/>
      <c r="N60" s="60"/>
      <c r="O60" s="60"/>
    </row>
    <row r="61" spans="6:15" x14ac:dyDescent="0.2">
      <c r="G61" s="60"/>
      <c r="H61" s="60"/>
      <c r="I61" s="60"/>
      <c r="J61" s="60"/>
      <c r="K61" s="60"/>
      <c r="L61" s="60"/>
      <c r="M61" s="60"/>
      <c r="N61" s="60"/>
      <c r="O61" s="60"/>
    </row>
    <row r="62" spans="6:15" x14ac:dyDescent="0.2">
      <c r="G62" s="60"/>
      <c r="H62" s="60"/>
      <c r="I62" s="60"/>
      <c r="J62" s="60"/>
      <c r="K62" s="60"/>
      <c r="L62" s="60"/>
      <c r="M62" s="60"/>
      <c r="N62" s="60"/>
      <c r="O62" s="60"/>
    </row>
    <row r="63" spans="6:15" x14ac:dyDescent="0.2">
      <c r="G63" s="60"/>
      <c r="H63" s="60"/>
      <c r="I63" s="60"/>
      <c r="J63" s="60"/>
      <c r="K63" s="60"/>
      <c r="L63" s="60"/>
      <c r="M63" s="60"/>
      <c r="N63" s="60"/>
      <c r="O63" s="60"/>
    </row>
    <row r="64" spans="6:15" x14ac:dyDescent="0.2">
      <c r="G64" s="60"/>
      <c r="H64" s="60"/>
      <c r="I64" s="60"/>
      <c r="J64" s="60"/>
      <c r="K64" s="60"/>
      <c r="L64" s="60"/>
      <c r="M64" s="60"/>
      <c r="N64" s="60"/>
      <c r="O64" s="60"/>
    </row>
    <row r="65" spans="7:15" x14ac:dyDescent="0.2">
      <c r="G65" s="60"/>
      <c r="H65" s="60"/>
      <c r="I65" s="60"/>
      <c r="J65" s="60"/>
      <c r="K65" s="60"/>
      <c r="L65" s="60"/>
      <c r="M65" s="60"/>
      <c r="N65" s="60"/>
      <c r="O65" s="60"/>
    </row>
    <row r="66" spans="7:15" x14ac:dyDescent="0.2">
      <c r="G66" s="60"/>
      <c r="H66" s="60"/>
      <c r="I66" s="60"/>
      <c r="J66" s="60"/>
      <c r="K66" s="60"/>
      <c r="L66" s="60"/>
      <c r="M66" s="60"/>
      <c r="N66" s="60"/>
      <c r="O66" s="60"/>
    </row>
    <row r="67" spans="7:15" x14ac:dyDescent="0.2">
      <c r="G67" s="60"/>
      <c r="H67" s="60"/>
      <c r="I67" s="60"/>
      <c r="J67" s="60"/>
      <c r="K67" s="60"/>
      <c r="L67" s="60"/>
      <c r="M67" s="60"/>
      <c r="N67" s="60"/>
      <c r="O67" s="60"/>
    </row>
    <row r="68" spans="7:15" x14ac:dyDescent="0.2">
      <c r="G68" s="60"/>
      <c r="H68" s="60"/>
      <c r="I68" s="60"/>
      <c r="J68" s="60"/>
      <c r="K68" s="60"/>
      <c r="L68" s="60"/>
      <c r="M68" s="60"/>
      <c r="N68" s="60"/>
      <c r="O68" s="60"/>
    </row>
    <row r="69" spans="7:15" x14ac:dyDescent="0.2">
      <c r="G69" s="60"/>
      <c r="H69" s="60"/>
      <c r="I69" s="60"/>
      <c r="J69" s="60"/>
      <c r="K69" s="60"/>
      <c r="L69" s="60"/>
      <c r="M69" s="60"/>
      <c r="N69" s="60"/>
      <c r="O69" s="60"/>
    </row>
    <row r="70" spans="7:15" x14ac:dyDescent="0.2">
      <c r="G70" s="60"/>
      <c r="H70" s="60"/>
      <c r="I70" s="60"/>
      <c r="J70" s="60"/>
      <c r="K70" s="60"/>
      <c r="L70" s="60"/>
      <c r="M70" s="60"/>
      <c r="N70" s="60"/>
      <c r="O70" s="60"/>
    </row>
    <row r="71" spans="7:15" x14ac:dyDescent="0.2">
      <c r="G71" s="60"/>
      <c r="H71" s="60"/>
      <c r="I71" s="60"/>
      <c r="J71" s="60"/>
      <c r="K71" s="60"/>
      <c r="L71" s="60"/>
      <c r="M71" s="60"/>
      <c r="N71" s="60"/>
      <c r="O71" s="60"/>
    </row>
    <row r="72" spans="7:15" x14ac:dyDescent="0.2">
      <c r="G72" s="60"/>
      <c r="H72" s="60"/>
      <c r="I72" s="60"/>
      <c r="J72" s="60"/>
      <c r="K72" s="60"/>
      <c r="L72" s="60"/>
      <c r="M72" s="60"/>
      <c r="N72" s="60"/>
      <c r="O72" s="60"/>
    </row>
    <row r="73" spans="7:15" x14ac:dyDescent="0.2">
      <c r="G73" s="60"/>
      <c r="H73" s="60"/>
      <c r="I73" s="60"/>
      <c r="J73" s="60"/>
      <c r="K73" s="60"/>
      <c r="L73" s="60"/>
      <c r="M73" s="60"/>
      <c r="N73" s="60"/>
      <c r="O73" s="60"/>
    </row>
    <row r="74" spans="7:15" x14ac:dyDescent="0.2">
      <c r="G74" s="60"/>
      <c r="H74" s="60"/>
      <c r="I74" s="60"/>
      <c r="J74" s="60"/>
      <c r="K74" s="60"/>
      <c r="L74" s="60"/>
      <c r="M74" s="60"/>
      <c r="N74" s="60"/>
      <c r="O74" s="60"/>
    </row>
    <row r="75" spans="7:15" x14ac:dyDescent="0.2">
      <c r="G75" s="60"/>
      <c r="H75" s="60"/>
      <c r="I75" s="60"/>
      <c r="J75" s="60"/>
      <c r="K75" s="60"/>
      <c r="L75" s="60"/>
      <c r="M75" s="60"/>
      <c r="N75" s="60"/>
      <c r="O75" s="60"/>
    </row>
    <row r="76" spans="7:15" x14ac:dyDescent="0.2">
      <c r="G76" s="60"/>
      <c r="H76" s="60"/>
      <c r="I76" s="60"/>
      <c r="J76" s="60"/>
      <c r="K76" s="60"/>
      <c r="L76" s="60"/>
      <c r="M76" s="60"/>
      <c r="N76" s="60"/>
      <c r="O76" s="60"/>
    </row>
    <row r="77" spans="7:15" x14ac:dyDescent="0.2">
      <c r="G77" s="60"/>
      <c r="H77" s="60"/>
      <c r="I77" s="60"/>
      <c r="J77" s="60"/>
      <c r="K77" s="60"/>
      <c r="L77" s="60"/>
      <c r="M77" s="60"/>
      <c r="N77" s="60"/>
      <c r="O77" s="60"/>
    </row>
    <row r="78" spans="7:15" x14ac:dyDescent="0.2">
      <c r="G78" s="60"/>
      <c r="H78" s="60"/>
      <c r="I78" s="60"/>
      <c r="J78" s="60"/>
      <c r="K78" s="60"/>
      <c r="L78" s="60"/>
      <c r="M78" s="60"/>
      <c r="N78" s="60"/>
      <c r="O78" s="60"/>
    </row>
    <row r="79" spans="7:15" x14ac:dyDescent="0.2">
      <c r="G79" s="60"/>
      <c r="H79" s="60"/>
      <c r="I79" s="60"/>
      <c r="J79" s="60"/>
      <c r="K79" s="60"/>
      <c r="L79" s="60"/>
      <c r="M79" s="60"/>
      <c r="N79" s="60"/>
      <c r="O79" s="60"/>
    </row>
    <row r="80" spans="7:15" x14ac:dyDescent="0.2">
      <c r="G80" s="60"/>
      <c r="H80" s="60"/>
      <c r="I80" s="60"/>
      <c r="J80" s="60"/>
      <c r="K80" s="60"/>
      <c r="L80" s="60"/>
      <c r="M80" s="60"/>
      <c r="N80" s="60"/>
      <c r="O80" s="60"/>
    </row>
    <row r="81" spans="7:15" x14ac:dyDescent="0.2">
      <c r="G81" s="60"/>
      <c r="H81" s="60"/>
      <c r="I81" s="60"/>
      <c r="J81" s="60"/>
      <c r="K81" s="60"/>
      <c r="L81" s="60"/>
      <c r="M81" s="60"/>
      <c r="N81" s="60"/>
      <c r="O81" s="60"/>
    </row>
    <row r="82" spans="7:15" x14ac:dyDescent="0.2">
      <c r="G82" s="60"/>
      <c r="H82" s="60"/>
      <c r="I82" s="60"/>
      <c r="J82" s="60"/>
      <c r="K82" s="60"/>
      <c r="L82" s="60"/>
      <c r="M82" s="60"/>
      <c r="N82" s="60"/>
      <c r="O82" s="60"/>
    </row>
    <row r="83" spans="7:15" x14ac:dyDescent="0.2">
      <c r="G83" s="60"/>
      <c r="H83" s="60"/>
      <c r="I83" s="60"/>
      <c r="J83" s="60"/>
      <c r="K83" s="60"/>
      <c r="L83" s="60"/>
      <c r="M83" s="60"/>
      <c r="N83" s="60"/>
      <c r="O83" s="60"/>
    </row>
    <row r="84" spans="7:15" x14ac:dyDescent="0.2">
      <c r="G84" s="60"/>
      <c r="H84" s="60"/>
      <c r="I84" s="60"/>
      <c r="J84" s="60"/>
      <c r="K84" s="60"/>
      <c r="L84" s="60"/>
      <c r="M84" s="60"/>
      <c r="N84" s="60"/>
      <c r="O84" s="60"/>
    </row>
  </sheetData>
  <mergeCells count="33">
    <mergeCell ref="A16:A17"/>
    <mergeCell ref="I26:J26"/>
    <mergeCell ref="K26:L26"/>
    <mergeCell ref="A21:A22"/>
    <mergeCell ref="A19:A20"/>
    <mergeCell ref="D19:D20"/>
    <mergeCell ref="E19:E20"/>
    <mergeCell ref="E21:E22"/>
    <mergeCell ref="E16:E17"/>
    <mergeCell ref="L1:M1"/>
    <mergeCell ref="L2:N2"/>
    <mergeCell ref="L3:N3"/>
    <mergeCell ref="N9:N10"/>
    <mergeCell ref="C5:N5"/>
    <mergeCell ref="F4:H4"/>
    <mergeCell ref="C9:C10"/>
    <mergeCell ref="D9:D10"/>
    <mergeCell ref="C7:M7"/>
    <mergeCell ref="C6:M6"/>
    <mergeCell ref="G9:G10"/>
    <mergeCell ref="A9:A10"/>
    <mergeCell ref="B9:B10"/>
    <mergeCell ref="A13:A14"/>
    <mergeCell ref="E13:E14"/>
    <mergeCell ref="E9:E10"/>
    <mergeCell ref="F9:F10"/>
    <mergeCell ref="N21:N22"/>
    <mergeCell ref="N16:N17"/>
    <mergeCell ref="H9:H10"/>
    <mergeCell ref="N19:N20"/>
    <mergeCell ref="N13:N14"/>
    <mergeCell ref="I9:I10"/>
    <mergeCell ref="J9:M9"/>
  </mergeCells>
  <phoneticPr fontId="2" type="noConversion"/>
  <pageMargins left="0.39370078740157483" right="0.19685039370078741" top="1.1811023622047245" bottom="0.39370078740157483" header="0.51181102362204722" footer="0.51181102362204722"/>
  <pageSetup paperSize="9" scale="8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23" t="s">
        <v>54</v>
      </c>
      <c r="C1" s="124"/>
      <c r="D1" s="129"/>
      <c r="E1" s="129"/>
    </row>
    <row r="2" spans="2:5" x14ac:dyDescent="0.2">
      <c r="B2" s="123" t="s">
        <v>55</v>
      </c>
      <c r="C2" s="124"/>
      <c r="D2" s="129"/>
      <c r="E2" s="129"/>
    </row>
    <row r="3" spans="2:5" x14ac:dyDescent="0.2">
      <c r="B3" s="125"/>
      <c r="C3" s="125"/>
      <c r="D3" s="130"/>
      <c r="E3" s="130"/>
    </row>
    <row r="4" spans="2:5" ht="38.25" x14ac:dyDescent="0.2">
      <c r="B4" s="126" t="s">
        <v>56</v>
      </c>
      <c r="C4" s="125"/>
      <c r="D4" s="130"/>
      <c r="E4" s="130"/>
    </row>
    <row r="5" spans="2:5" x14ac:dyDescent="0.2">
      <c r="B5" s="125"/>
      <c r="C5" s="125"/>
      <c r="D5" s="130"/>
      <c r="E5" s="130"/>
    </row>
    <row r="6" spans="2:5" ht="25.5" x14ac:dyDescent="0.2">
      <c r="B6" s="123" t="s">
        <v>57</v>
      </c>
      <c r="C6" s="124"/>
      <c r="D6" s="129"/>
      <c r="E6" s="131" t="s">
        <v>58</v>
      </c>
    </row>
    <row r="7" spans="2:5" ht="13.5" thickBot="1" x14ac:dyDescent="0.25">
      <c r="B7" s="125"/>
      <c r="C7" s="125"/>
      <c r="D7" s="130"/>
      <c r="E7" s="130"/>
    </row>
    <row r="8" spans="2:5" ht="39" thickBot="1" x14ac:dyDescent="0.25">
      <c r="B8" s="127" t="s">
        <v>59</v>
      </c>
      <c r="C8" s="128"/>
      <c r="D8" s="132"/>
      <c r="E8" s="133">
        <v>30</v>
      </c>
    </row>
    <row r="9" spans="2:5" x14ac:dyDescent="0.2">
      <c r="B9" s="125"/>
      <c r="C9" s="125"/>
      <c r="D9" s="130"/>
      <c r="E9" s="130"/>
    </row>
    <row r="10" spans="2:5" x14ac:dyDescent="0.2">
      <c r="B10" s="125"/>
      <c r="C10" s="125"/>
      <c r="D10" s="130"/>
      <c r="E10" s="130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34" t="s">
        <v>62</v>
      </c>
      <c r="C1" s="124"/>
      <c r="D1" s="129"/>
      <c r="E1" s="129"/>
    </row>
    <row r="2" spans="2:5" x14ac:dyDescent="0.2">
      <c r="B2" s="134" t="s">
        <v>63</v>
      </c>
      <c r="C2" s="124"/>
      <c r="D2" s="129"/>
      <c r="E2" s="129"/>
    </row>
    <row r="3" spans="2:5" x14ac:dyDescent="0.2">
      <c r="B3" s="125"/>
      <c r="C3" s="125"/>
      <c r="D3" s="130"/>
      <c r="E3" s="130"/>
    </row>
    <row r="4" spans="2:5" ht="38.25" x14ac:dyDescent="0.2">
      <c r="B4" s="135" t="s">
        <v>56</v>
      </c>
      <c r="C4" s="125"/>
      <c r="D4" s="130"/>
      <c r="E4" s="130"/>
    </row>
    <row r="5" spans="2:5" x14ac:dyDescent="0.2">
      <c r="B5" s="125"/>
      <c r="C5" s="125"/>
      <c r="D5" s="130"/>
      <c r="E5" s="130"/>
    </row>
    <row r="6" spans="2:5" ht="25.5" x14ac:dyDescent="0.2">
      <c r="B6" s="134" t="s">
        <v>57</v>
      </c>
      <c r="C6" s="124"/>
      <c r="D6" s="129"/>
      <c r="E6" s="137" t="s">
        <v>58</v>
      </c>
    </row>
    <row r="7" spans="2:5" ht="13.5" thickBot="1" x14ac:dyDescent="0.25">
      <c r="B7" s="125"/>
      <c r="C7" s="125"/>
      <c r="D7" s="130"/>
      <c r="E7" s="130"/>
    </row>
    <row r="8" spans="2:5" ht="39" thickBot="1" x14ac:dyDescent="0.25">
      <c r="B8" s="136" t="s">
        <v>59</v>
      </c>
      <c r="C8" s="128"/>
      <c r="D8" s="132"/>
      <c r="E8" s="133">
        <v>30</v>
      </c>
    </row>
    <row r="9" spans="2:5" x14ac:dyDescent="0.2">
      <c r="B9" s="125"/>
      <c r="C9" s="125"/>
      <c r="D9" s="130"/>
      <c r="E9" s="130"/>
    </row>
    <row r="10" spans="2:5" x14ac:dyDescent="0.2">
      <c r="B10" s="125"/>
      <c r="C10" s="125"/>
      <c r="D10" s="130"/>
      <c r="E10" s="130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01"/>
    </sheetView>
  </sheetViews>
  <sheetFormatPr defaultRowHeight="12.75" x14ac:dyDescent="0.2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10 12</vt:lpstr>
      <vt:lpstr> дод07 11</vt:lpstr>
      <vt:lpstr>Отчет о совместимости</vt:lpstr>
      <vt:lpstr>Отчет о совместимости (1)</vt:lpstr>
      <vt:lpstr>Лист1</vt:lpstr>
      <vt:lpstr>Лист2</vt:lpstr>
      <vt:lpstr>' дод07 11'!Заголовки_для_печати</vt:lpstr>
      <vt:lpstr>'10 12'!Заголовки_для_печати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Burkovec</dc:creator>
  <cp:lastModifiedBy>Kompvid2</cp:lastModifiedBy>
  <cp:lastPrinted>2015-08-06T12:10:24Z</cp:lastPrinted>
  <dcterms:created xsi:type="dcterms:W3CDTF">2011-01-28T09:02:11Z</dcterms:created>
  <dcterms:modified xsi:type="dcterms:W3CDTF">2017-02-22T15:34:49Z</dcterms:modified>
</cp:coreProperties>
</file>