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mpvid2\Desktop\saite\yur\ses2018011-38\"/>
    </mc:Choice>
  </mc:AlternateContent>
  <bookViews>
    <workbookView xWindow="0" yWindow="0" windowWidth="20730" windowHeight="11760"/>
  </bookViews>
  <sheets>
    <sheet name="Додаток 1" sheetId="2" r:id="rId1"/>
  </sheets>
  <definedNames>
    <definedName name="_xlnm._FilterDatabase" localSheetId="0" hidden="1">'Додаток 1'!$A$4:$X$50</definedName>
    <definedName name="_xlnm.Print_Titles" localSheetId="0">'Додаток 1'!$7:$7</definedName>
    <definedName name="_xlnm.Print_Area" localSheetId="0">'Додаток 1'!$A$1:$Y$50</definedName>
  </definedNames>
  <calcPr calcId="162913" fullCalcOnLoad="1"/>
</workbook>
</file>

<file path=xl/calcChain.xml><?xml version="1.0" encoding="utf-8"?>
<calcChain xmlns="http://schemas.openxmlformats.org/spreadsheetml/2006/main">
  <c r="S47" i="2" l="1"/>
  <c r="R47" i="2"/>
  <c r="Q47" i="2"/>
  <c r="V31" i="2"/>
  <c r="S42" i="2"/>
  <c r="S48" i="2" s="1"/>
  <c r="F42" i="2"/>
  <c r="L42" i="2"/>
  <c r="L48" i="2" s="1"/>
  <c r="Q42" i="2"/>
  <c r="Q48" i="2" s="1"/>
  <c r="R42" i="2"/>
  <c r="R48" i="2" s="1"/>
  <c r="V42" i="2"/>
  <c r="L47" i="2"/>
  <c r="V47" i="2"/>
  <c r="V48" i="2" s="1"/>
  <c r="F47" i="2"/>
  <c r="F48" i="2" s="1"/>
  <c r="V38" i="2"/>
  <c r="F38" i="2"/>
  <c r="U48" i="2"/>
  <c r="T48" i="2"/>
  <c r="P48" i="2"/>
  <c r="O48" i="2"/>
  <c r="N48" i="2"/>
  <c r="M48" i="2"/>
  <c r="K48" i="2"/>
  <c r="J48" i="2"/>
  <c r="I48" i="2"/>
  <c r="H48" i="2"/>
  <c r="G48" i="2"/>
  <c r="U38" i="2"/>
  <c r="U47" i="2"/>
  <c r="T38" i="2"/>
  <c r="T47" i="2"/>
  <c r="L38" i="2"/>
  <c r="Q31" i="2"/>
  <c r="Q52" i="2" s="1"/>
  <c r="S31" i="2"/>
  <c r="R31" i="2"/>
  <c r="W17" i="2"/>
  <c r="S17" i="2"/>
  <c r="T17" i="2"/>
  <c r="U17" i="2"/>
  <c r="T31" i="2"/>
  <c r="U31" i="2"/>
  <c r="Q17" i="2"/>
  <c r="L31" i="2"/>
  <c r="F31" i="2"/>
  <c r="G31" i="2"/>
  <c r="G38" i="2"/>
  <c r="G47" i="2" s="1"/>
  <c r="H31" i="2"/>
  <c r="H38" i="2" s="1"/>
  <c r="H47" i="2" s="1"/>
  <c r="I31" i="2"/>
  <c r="I38" i="2"/>
  <c r="I47" i="2" s="1"/>
  <c r="J31" i="2"/>
  <c r="J38" i="2" s="1"/>
  <c r="J47" i="2" s="1"/>
  <c r="K31" i="2"/>
  <c r="K38" i="2"/>
  <c r="K47" i="2" s="1"/>
  <c r="M31" i="2"/>
  <c r="M38" i="2" s="1"/>
  <c r="M47" i="2" s="1"/>
  <c r="N31" i="2"/>
  <c r="N38" i="2"/>
  <c r="N47" i="2" s="1"/>
  <c r="O31" i="2"/>
  <c r="O38" i="2" s="1"/>
  <c r="O47" i="2" s="1"/>
  <c r="P31" i="2"/>
  <c r="P38" i="2"/>
  <c r="P47" i="2" s="1"/>
  <c r="W31" i="2"/>
  <c r="W38" i="2" s="1"/>
  <c r="Q50" i="2"/>
</calcChain>
</file>

<file path=xl/sharedStrings.xml><?xml version="1.0" encoding="utf-8"?>
<sst xmlns="http://schemas.openxmlformats.org/spreadsheetml/2006/main" count="71" uniqueCount="57">
  <si>
    <t>№ з/п</t>
  </si>
  <si>
    <t>КТКВК</t>
  </si>
  <si>
    <t>Назва головного розпорядника коштів; Назва об'єкта відповідно до проектно-кошторисної документації; тощо</t>
  </si>
  <si>
    <t>КЕКВ</t>
  </si>
  <si>
    <t>Рік початку і закінчення будівництва</t>
  </si>
  <si>
    <t>Загальна кошторисна вартість робіт, грн.</t>
  </si>
  <si>
    <t>Тендерна пропозиція переможця (ціна договору підряду), грн</t>
  </si>
  <si>
    <t>Ступінь будівельної готовності об"єктів станом на 01.01.2018р. %</t>
  </si>
  <si>
    <t>Всього видатків на завершення будівництва об'єкта на майбутні роки, грн.</t>
  </si>
  <si>
    <t>Кошти ДФРР (державні кошти), грн.</t>
  </si>
  <si>
    <t>Потреба (орієнтовна вартість робіт)                     на 2018 рік,                     грн.</t>
  </si>
  <si>
    <t>перехідні обєкти</t>
  </si>
  <si>
    <t>нові обєкти першочергові</t>
  </si>
  <si>
    <t xml:space="preserve">Комунальне господарство </t>
  </si>
  <si>
    <r>
      <t>Інші об</t>
    </r>
    <r>
      <rPr>
        <b/>
        <sz val="14"/>
        <rFont val="Arial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єкти </t>
    </r>
  </si>
  <si>
    <t xml:space="preserve">   </t>
  </si>
  <si>
    <t>Всього:</t>
  </si>
  <si>
    <t>Будівництво, реконструкція та капітальний ремонт доріг м.Чернівців</t>
  </si>
  <si>
    <t>Загально міські заходи</t>
  </si>
  <si>
    <t>з них:</t>
  </si>
  <si>
    <t>1216030</t>
  </si>
  <si>
    <t>2018-2019</t>
  </si>
  <si>
    <t>Виконання станом на 01.01.2018 р., грн.</t>
  </si>
  <si>
    <t>пропозиції на 2019-2020 роки в грн.</t>
  </si>
  <si>
    <t>Примітка</t>
  </si>
  <si>
    <t>2018-2020</t>
  </si>
  <si>
    <t>1217461</t>
  </si>
  <si>
    <t>2017-2018</t>
  </si>
  <si>
    <t>2015-2018</t>
  </si>
  <si>
    <t>2017-2019</t>
  </si>
  <si>
    <t>до Програми, затвердженої рішенням міської ради  VII скликання                                                       29.11.2018 № ___</t>
  </si>
  <si>
    <t>Капітальний ремон площі Соборної (співфінансування)  ( в т.ч. техумови,  проектні роботи, експертиза, авторський нагляд)</t>
  </si>
  <si>
    <t>Інші об'єкти</t>
  </si>
  <si>
    <t>Доповнити додаток 1 розділу "Будівництво, реконструкція та капітальний ремонт доріг м.Чернівців" рішення сесії міської ради VІІ скликання від 29.11.2018р.№    , включивши об'єкт  "Капітальний ремонт площі Соборної (співфінансування)  ( в т.ч. техумови,  проектні роботи, експертиза, авторський нагляд) - кошти в сумі 100 000,00грн. на проектні роботи на умовах співфінансування</t>
  </si>
  <si>
    <t>Програма реалізації Бюджету  ініциатив чернівчан (бюджет участі) у місті Чернівцях  на 2016-2020 роки</t>
  </si>
  <si>
    <t>Студентська площа</t>
  </si>
  <si>
    <t>Безпечний  Гравітон</t>
  </si>
  <si>
    <t xml:space="preserve"> Проект підземних когтейнерів "ЕкоDrEaM"</t>
  </si>
  <si>
    <t>Будівництво тролейбусної лінії по вул.Старожучківській шлях від  ринку до  вул.Січових стрільців ( в т.ч. техумови,  проектні роботи, експертиза, авторський нагляд)</t>
  </si>
  <si>
    <t>Будівництво тролейбусної лінії до ТЦ МЕТРО ( в т.ч. техумови,  проектні роботи, експертиза, авторський нагляд)</t>
  </si>
  <si>
    <t>Будівництво тролейбусної лінії  по вул.Сагайдачного ( в т.ч. техумови,  проектні роботи, експертиза, авторський нагляд)</t>
  </si>
  <si>
    <t>Разом:</t>
  </si>
  <si>
    <t>По капітальних видатках, де замовником є МКП "Чернівцітеплокомуненерго"</t>
  </si>
  <si>
    <t>Капітальний ремонт котелень міста (котла ПТВМ № 2 - 3299,0 тис.грн. на котельні Південна-1, за адресою просп.Незалежності, 127-А, та капітальний ремонт котла ПТВМ-30 № 4 на котельні Південна-3, за адресою вул.Лесина,5 - 3299,0 тис.грн.) (співфінансування на реалізацію інвестиційного проекту "Модернізація інфраструктури централізованого теплопостачання в в.Чернівці (ЄБРР))</t>
  </si>
  <si>
    <t>2017-2020</t>
  </si>
  <si>
    <t>Затверджено Програмою на 2017 рік</t>
  </si>
  <si>
    <t>Капітальний ремонт теплових мереж міста (в т.ч. придбання попередньоізольованих з пінополіуретановою ізоляцією труб, проектні роботи, експертиза) (співфінансування на реалізацію інвестиційного проекту "Модернизація інфраструктури централізованого теплопостачання в м.Чернівці (ЄБРР))</t>
  </si>
  <si>
    <t>Доповнити  в  додатку 1 розділу "Інші об'єкти" рішення сесії міської ради VІІ скликання від 29.11.2018р, включив об'єкт "Будівництво тролейбусної лінії по вул.Старожучківській шлях від  ринку до  вул.Січових стрільців ( в т.ч. техумови,  проектні роботи, експертиза, авторський нагляд)     з визначенням на 2019 рік суми на проектні роботи               17 000,00грн.</t>
  </si>
  <si>
    <t>Доповнити  в  додатку 1 розділу "Інші об'єкти" рішення сесії міської ради VІІ скликання від 29.11.2018р., включив об'єкт "Будівництво тролейбусної лінії до ТЦ МЕТРО ( в т.ч. техумови,  проектні роботи, експертиза, авторський нагляд)  з визначенням на 2019 рік суми на проектні роботи                                  12 000,00грн.</t>
  </si>
  <si>
    <t>Доповнити  в  додатку 1 розділу "Інші об'єкти" рішення сесії міської ради VІІ скликання від 29.11.2018р., включив об'єкт "Будівництво   по вул.Сагайдачного ( в т.ч. техумови,  проектні роботи, експертиза, авторський нагляд) з визначенням на 2019 рік суми на проектні роботи                                  5 000,00грн.</t>
  </si>
  <si>
    <t>0</t>
  </si>
  <si>
    <t>Доповнити розділ бюджету  участі з визначенням суми фінансування на 2019р.</t>
  </si>
  <si>
    <r>
      <t xml:space="preserve">Доповнити в об'єкті   визначення суми фінансування на 2019р. -  </t>
    </r>
    <r>
      <rPr>
        <b/>
        <sz val="12"/>
        <rFont val="Times New Roman"/>
        <family val="1"/>
        <charset val="204"/>
      </rPr>
      <t>3 263 700,00</t>
    </r>
  </si>
  <si>
    <r>
      <t xml:space="preserve">Доповнити в об'єкті   визначення суми фінансування на 2019р. -  </t>
    </r>
    <r>
      <rPr>
        <b/>
        <sz val="12"/>
        <rFont val="Times New Roman"/>
        <family val="1"/>
        <charset val="204"/>
      </rPr>
      <t>25 000 000,00</t>
    </r>
  </si>
  <si>
    <t>Директор  департаменту житлово-комунального господарства міської ради</t>
  </si>
  <si>
    <t>В.Бешлей</t>
  </si>
  <si>
    <t>ІНФОРМАЦІЯ щодо змін та доповнень, які  пропонуються  до проекту  рішення на  листопад 2018  у додаток № 1   "Програми будівництва, реконструкції  та капітального ремонту об’єктів житлово-комунального господарства в м. Чернівцях на 2017 – 2020 роки  «Комфортне місто», затвердженої  рішенням міської ради від 13.03.2017 року № 627,  на об'єкти комунального господарства, фінансування яких буде здійснюватися за рахунок спеціальних фондів міського бюджету в 2017 -2020 роках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</si>
</sst>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₴_-;\-* #,##0.00_₴_-;_-* &quot;-&quot;??_₴_-;_-@_-"/>
    <numFmt numFmtId="195" formatCode="_(* #,##0.00_);_(* \(#,##0.00\);_(* &quot;-&quot;??_);_(@_)"/>
    <numFmt numFmtId="197" formatCode="#,##0.0"/>
  </numFmts>
  <fonts count="68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b/>
      <sz val="18"/>
      <name val="Times New Roman"/>
      <family val="1"/>
      <charset val="204"/>
    </font>
    <font>
      <b/>
      <sz val="14"/>
      <name val="Arial"/>
      <family val="2"/>
      <charset val="204"/>
    </font>
    <font>
      <sz val="12.5"/>
      <name val="Times New Roman"/>
      <family val="1"/>
      <charset val="204"/>
    </font>
    <font>
      <sz val="11"/>
      <name val="Times New Roman Cyr"/>
      <family val="1"/>
      <charset val="204"/>
    </font>
    <font>
      <sz val="12.5"/>
      <name val="Times New Roman Cyr"/>
      <family val="1"/>
      <charset val="204"/>
    </font>
    <font>
      <b/>
      <i/>
      <sz val="14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2"/>
      <name val="Times New Roman Cyr"/>
      <family val="1"/>
      <charset val="204"/>
    </font>
    <font>
      <b/>
      <u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9"/>
      <name val="Times New Roman"/>
      <family val="1"/>
      <charset val="204"/>
    </font>
    <font>
      <b/>
      <sz val="11"/>
      <name val="Times New Roman Cyr"/>
      <charset val="204"/>
    </font>
    <font>
      <sz val="14"/>
      <color indexed="10"/>
      <name val="Times New Roman"/>
      <family val="1"/>
      <charset val="204"/>
    </font>
    <font>
      <sz val="11"/>
      <color indexed="56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color indexed="5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.5"/>
      <name val="Times New Roman Cyr"/>
      <charset val="204"/>
    </font>
    <font>
      <i/>
      <sz val="12.5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name val="Times New Roman Cyr"/>
      <family val="1"/>
      <charset val="204"/>
    </font>
    <font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FF0000"/>
      <name val="Times New Roman Cyr"/>
      <charset val="204"/>
    </font>
    <font>
      <b/>
      <sz val="13"/>
      <color rgb="FFFF0000"/>
      <name val="Times New Roman"/>
      <family val="1"/>
      <charset val="204"/>
    </font>
    <font>
      <sz val="12.5"/>
      <color rgb="FFFF0000"/>
      <name val="Times New Roman"/>
      <family val="1"/>
      <charset val="204"/>
    </font>
    <font>
      <b/>
      <sz val="11"/>
      <color rgb="FFFF0000"/>
      <name val="Times New Roman Cyr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2.5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b/>
      <sz val="12"/>
      <color rgb="FFFF0000"/>
      <name val="Times New Roman Cyr"/>
      <charset val="204"/>
    </font>
    <font>
      <b/>
      <sz val="14"/>
      <color rgb="FFFF0000"/>
      <name val="Times New Roman"/>
      <family val="1"/>
      <charset val="204"/>
    </font>
    <font>
      <sz val="12.5"/>
      <color rgb="FFFF0000"/>
      <name val="Times New Roman Cyr"/>
      <family val="1"/>
      <charset val="204"/>
    </font>
    <font>
      <i/>
      <sz val="12.5"/>
      <color rgb="FFFF0000"/>
      <name val="Times New Roman Cyr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3" fillId="0" borderId="0"/>
    <xf numFmtId="0" fontId="23" fillId="0" borderId="0"/>
    <xf numFmtId="0" fontId="48" fillId="0" borderId="0"/>
    <xf numFmtId="0" fontId="11" fillId="0" borderId="0"/>
    <xf numFmtId="0" fontId="11" fillId="0" borderId="0"/>
    <xf numFmtId="195" fontId="1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6" fillId="0" borderId="0" applyFont="0" applyFill="0" applyBorder="0" applyAlignment="0" applyProtection="0"/>
  </cellStyleXfs>
  <cellXfs count="379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4" xfId="4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7" fillId="0" borderId="5" xfId="4" applyNumberFormat="1" applyFont="1" applyFill="1" applyBorder="1" applyAlignment="1">
      <alignment horizontal="center" vertical="center" wrapText="1"/>
    </xf>
    <xf numFmtId="49" fontId="4" fillId="0" borderId="5" xfId="4" applyNumberFormat="1" applyFont="1" applyFill="1" applyBorder="1" applyAlignment="1">
      <alignment horizontal="center" vertical="center" wrapText="1"/>
    </xf>
    <xf numFmtId="4" fontId="16" fillId="0" borderId="5" xfId="4" applyNumberFormat="1" applyFont="1" applyFill="1" applyBorder="1" applyAlignment="1">
      <alignment horizontal="center" vertical="center" wrapText="1"/>
    </xf>
    <xf numFmtId="4" fontId="7" fillId="0" borderId="5" xfId="4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 applyFill="1"/>
    <xf numFmtId="0" fontId="6" fillId="0" borderId="0" xfId="0" applyFont="1"/>
    <xf numFmtId="197" fontId="18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0" fillId="0" borderId="0" xfId="0" applyFont="1" applyFill="1" applyAlignment="1">
      <alignment horizontal="center" wrapText="1"/>
    </xf>
    <xf numFmtId="0" fontId="21" fillId="0" borderId="0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4" fontId="7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3" fillId="0" borderId="0" xfId="5" applyNumberFormat="1" applyFont="1" applyFill="1" applyAlignment="1" applyProtection="1">
      <alignment vertical="center" wrapText="1"/>
    </xf>
    <xf numFmtId="0" fontId="24" fillId="0" borderId="5" xfId="0" applyFont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3" fontId="24" fillId="0" borderId="5" xfId="6" applyNumberFormat="1" applyFont="1" applyFill="1" applyBorder="1" applyAlignment="1">
      <alignment horizontal="center" vertical="center" wrapText="1"/>
    </xf>
    <xf numFmtId="3" fontId="24" fillId="0" borderId="5" xfId="6" applyNumberFormat="1" applyFont="1" applyFill="1" applyBorder="1" applyAlignment="1" applyProtection="1">
      <alignment horizontal="center" vertical="center" wrapText="1"/>
      <protection locked="0"/>
    </xf>
    <xf numFmtId="3" fontId="24" fillId="0" borderId="5" xfId="4" applyNumberFormat="1" applyFont="1" applyFill="1" applyBorder="1" applyAlignment="1">
      <alignment horizontal="center" vertical="center" wrapText="1"/>
    </xf>
    <xf numFmtId="1" fontId="24" fillId="0" borderId="5" xfId="4" applyNumberFormat="1" applyFont="1" applyFill="1" applyBorder="1" applyAlignment="1">
      <alignment horizontal="center" vertical="center" wrapText="1"/>
    </xf>
    <xf numFmtId="1" fontId="24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Alignment="1">
      <alignment wrapText="1"/>
    </xf>
    <xf numFmtId="3" fontId="24" fillId="0" borderId="5" xfId="0" applyNumberFormat="1" applyFont="1" applyFill="1" applyBorder="1" applyAlignment="1">
      <alignment horizontal="center" wrapText="1"/>
    </xf>
    <xf numFmtId="4" fontId="8" fillId="6" borderId="0" xfId="0" applyNumberFormat="1" applyFont="1" applyFill="1" applyAlignment="1">
      <alignment horizontal="center" vertical="center" wrapText="1"/>
    </xf>
    <xf numFmtId="3" fontId="24" fillId="6" borderId="5" xfId="6" applyNumberFormat="1" applyFont="1" applyFill="1" applyBorder="1" applyAlignment="1" applyProtection="1">
      <alignment horizontal="center" vertical="center" wrapText="1"/>
      <protection locked="0"/>
    </xf>
    <xf numFmtId="4" fontId="8" fillId="6" borderId="5" xfId="0" applyNumberFormat="1" applyFont="1" applyFill="1" applyBorder="1" applyAlignment="1">
      <alignment horizontal="center" vertical="center" wrapText="1"/>
    </xf>
    <xf numFmtId="4" fontId="8" fillId="6" borderId="0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8" fillId="0" borderId="0" xfId="3"/>
    <xf numFmtId="4" fontId="8" fillId="0" borderId="5" xfId="3" applyNumberFormat="1" applyFont="1" applyFill="1" applyBorder="1" applyAlignment="1">
      <alignment horizontal="center" vertical="center" wrapText="1"/>
    </xf>
    <xf numFmtId="4" fontId="7" fillId="0" borderId="5" xfId="3" applyNumberFormat="1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3" fontId="15" fillId="0" borderId="5" xfId="4" applyNumberFormat="1" applyFont="1" applyFill="1" applyBorder="1" applyAlignment="1">
      <alignment horizontal="center" vertical="center" wrapText="1"/>
    </xf>
    <xf numFmtId="4" fontId="28" fillId="0" borderId="5" xfId="4" applyNumberFormat="1" applyFont="1" applyFill="1" applyBorder="1" applyAlignment="1">
      <alignment horizontal="center" vertical="center" wrapText="1"/>
    </xf>
    <xf numFmtId="4" fontId="30" fillId="0" borderId="5" xfId="4" applyNumberFormat="1" applyFont="1" applyFill="1" applyBorder="1" applyAlignment="1">
      <alignment horizontal="center" vertical="center" wrapText="1"/>
    </xf>
    <xf numFmtId="4" fontId="5" fillId="0" borderId="5" xfId="3" applyNumberFormat="1" applyFont="1" applyFill="1" applyBorder="1" applyAlignment="1">
      <alignment horizontal="center" vertical="center" wrapText="1"/>
    </xf>
    <xf numFmtId="4" fontId="14" fillId="0" borderId="5" xfId="3" applyNumberFormat="1" applyFont="1" applyFill="1" applyBorder="1" applyAlignment="1">
      <alignment horizontal="center" vertical="center" wrapText="1"/>
    </xf>
    <xf numFmtId="4" fontId="16" fillId="0" borderId="6" xfId="4" applyNumberFormat="1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left" vertical="center" wrapText="1"/>
    </xf>
    <xf numFmtId="0" fontId="27" fillId="0" borderId="5" xfId="3" applyFont="1" applyFill="1" applyBorder="1" applyAlignment="1">
      <alignment vertical="center" wrapText="1"/>
    </xf>
    <xf numFmtId="0" fontId="6" fillId="0" borderId="5" xfId="3" applyFont="1" applyFill="1" applyBorder="1" applyAlignment="1">
      <alignment vertical="center" wrapText="1"/>
    </xf>
    <xf numFmtId="0" fontId="18" fillId="0" borderId="0" xfId="3" applyFont="1" applyFill="1" applyAlignment="1">
      <alignment wrapText="1"/>
    </xf>
    <xf numFmtId="4" fontId="5" fillId="0" borderId="5" xfId="4" applyNumberFormat="1" applyFont="1" applyFill="1" applyBorder="1" applyAlignment="1">
      <alignment horizontal="center" vertical="center" wrapText="1"/>
    </xf>
    <xf numFmtId="3" fontId="7" fillId="0" borderId="5" xfId="3" applyNumberFormat="1" applyFont="1" applyFill="1" applyBorder="1" applyAlignment="1">
      <alignment horizontal="center" vertical="center" wrapText="1"/>
    </xf>
    <xf numFmtId="4" fontId="8" fillId="0" borderId="5" xfId="3" applyNumberFormat="1" applyFont="1" applyFill="1" applyBorder="1" applyAlignment="1">
      <alignment horizontal="center" wrapText="1"/>
    </xf>
    <xf numFmtId="4" fontId="6" fillId="0" borderId="5" xfId="3" applyNumberFormat="1" applyFont="1" applyFill="1" applyBorder="1" applyAlignment="1">
      <alignment horizontal="center" vertical="center" wrapText="1"/>
    </xf>
    <xf numFmtId="0" fontId="48" fillId="0" borderId="0" xfId="3"/>
    <xf numFmtId="0" fontId="3" fillId="6" borderId="5" xfId="0" applyFont="1" applyFill="1" applyBorder="1" applyAlignment="1">
      <alignment horizontal="left" vertical="center" wrapText="1"/>
    </xf>
    <xf numFmtId="4" fontId="31" fillId="7" borderId="5" xfId="4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9" fillId="0" borderId="5" xfId="3" applyFont="1" applyFill="1" applyBorder="1" applyAlignment="1">
      <alignment horizontal="center" vertical="center" wrapText="1"/>
    </xf>
    <xf numFmtId="4" fontId="50" fillId="0" borderId="2" xfId="4" applyNumberFormat="1" applyFont="1" applyFill="1" applyBorder="1" applyAlignment="1">
      <alignment horizontal="center" vertical="center" wrapText="1"/>
    </xf>
    <xf numFmtId="3" fontId="50" fillId="0" borderId="1" xfId="4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wrapText="1"/>
    </xf>
    <xf numFmtId="49" fontId="5" fillId="6" borderId="5" xfId="4" applyNumberFormat="1" applyFont="1" applyFill="1" applyBorder="1" applyAlignment="1">
      <alignment horizontal="center" wrapText="1"/>
    </xf>
    <xf numFmtId="4" fontId="8" fillId="0" borderId="0" xfId="0" applyNumberFormat="1" applyFont="1" applyBorder="1" applyAlignment="1">
      <alignment horizontal="center" wrapText="1"/>
    </xf>
    <xf numFmtId="4" fontId="8" fillId="8" borderId="5" xfId="3" applyNumberFormat="1" applyFont="1" applyFill="1" applyBorder="1" applyAlignment="1">
      <alignment horizontal="center" vertical="center" wrapText="1"/>
    </xf>
    <xf numFmtId="4" fontId="8" fillId="8" borderId="5" xfId="4" applyNumberFormat="1" applyFont="1" applyFill="1" applyBorder="1" applyAlignment="1">
      <alignment horizontal="center" vertical="center" wrapText="1"/>
    </xf>
    <xf numFmtId="4" fontId="51" fillId="8" borderId="1" xfId="4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wrapText="1"/>
    </xf>
    <xf numFmtId="0" fontId="6" fillId="6" borderId="5" xfId="3" applyFont="1" applyFill="1" applyBorder="1" applyAlignment="1">
      <alignment horizontal="center" vertical="center" wrapText="1"/>
    </xf>
    <xf numFmtId="0" fontId="7" fillId="6" borderId="5" xfId="3" applyFont="1" applyFill="1" applyBorder="1" applyAlignment="1">
      <alignment horizontal="center" vertical="center" wrapText="1"/>
    </xf>
    <xf numFmtId="3" fontId="52" fillId="6" borderId="5" xfId="3" applyNumberFormat="1" applyFont="1" applyFill="1" applyBorder="1" applyAlignment="1">
      <alignment horizontal="center" vertical="center" wrapText="1"/>
    </xf>
    <xf numFmtId="4" fontId="53" fillId="6" borderId="5" xfId="3" applyNumberFormat="1" applyFont="1" applyFill="1" applyBorder="1" applyAlignment="1">
      <alignment horizontal="center" wrapText="1"/>
    </xf>
    <xf numFmtId="0" fontId="18" fillId="6" borderId="0" xfId="3" applyFont="1" applyFill="1" applyAlignment="1">
      <alignment wrapText="1"/>
    </xf>
    <xf numFmtId="4" fontId="32" fillId="6" borderId="5" xfId="0" applyNumberFormat="1" applyFont="1" applyFill="1" applyBorder="1" applyAlignment="1">
      <alignment horizontal="center" vertical="center" wrapText="1"/>
    </xf>
    <xf numFmtId="0" fontId="33" fillId="0" borderId="0" xfId="5" applyFont="1" applyBorder="1" applyAlignment="1"/>
    <xf numFmtId="0" fontId="34" fillId="0" borderId="0" xfId="0" applyFont="1" applyBorder="1" applyAlignment="1">
      <alignment horizontal="center" wrapText="1"/>
    </xf>
    <xf numFmtId="0" fontId="34" fillId="6" borderId="0" xfId="0" applyFont="1" applyFill="1" applyBorder="1" applyAlignment="1">
      <alignment horizontal="center" wrapText="1"/>
    </xf>
    <xf numFmtId="0" fontId="35" fillId="2" borderId="0" xfId="0" applyFont="1" applyFill="1" applyBorder="1" applyAlignment="1">
      <alignment horizontal="center" wrapText="1"/>
    </xf>
    <xf numFmtId="0" fontId="36" fillId="2" borderId="0" xfId="5" applyFont="1" applyFill="1" applyBorder="1" applyAlignment="1"/>
    <xf numFmtId="4" fontId="36" fillId="2" borderId="0" xfId="5" applyNumberFormat="1" applyFont="1" applyFill="1" applyBorder="1" applyAlignment="1">
      <alignment horizontal="center"/>
    </xf>
    <xf numFmtId="4" fontId="33" fillId="0" borderId="0" xfId="5" applyNumberFormat="1" applyFont="1" applyBorder="1" applyAlignment="1"/>
    <xf numFmtId="0" fontId="34" fillId="0" borderId="0" xfId="0" applyFont="1" applyFill="1" applyAlignment="1">
      <alignment wrapText="1"/>
    </xf>
    <xf numFmtId="4" fontId="7" fillId="6" borderId="1" xfId="4" applyNumberFormat="1" applyFont="1" applyFill="1" applyBorder="1" applyAlignment="1">
      <alignment horizontal="center" vertical="center" wrapText="1"/>
    </xf>
    <xf numFmtId="4" fontId="7" fillId="6" borderId="5" xfId="4" applyNumberFormat="1" applyFont="1" applyFill="1" applyBorder="1" applyAlignment="1">
      <alignment horizontal="center" vertical="center" wrapText="1"/>
    </xf>
    <xf numFmtId="4" fontId="8" fillId="6" borderId="5" xfId="4" applyNumberFormat="1" applyFont="1" applyFill="1" applyBorder="1" applyAlignment="1">
      <alignment horizontal="center" vertical="center" wrapText="1"/>
    </xf>
    <xf numFmtId="0" fontId="54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4" fontId="37" fillId="6" borderId="5" xfId="0" applyNumberFormat="1" applyFont="1" applyFill="1" applyBorder="1" applyAlignment="1">
      <alignment horizontal="center" vertical="center" wrapText="1"/>
    </xf>
    <xf numFmtId="0" fontId="55" fillId="6" borderId="5" xfId="2" applyFont="1" applyFill="1" applyBorder="1" applyAlignment="1">
      <alignment horizontal="left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6" borderId="5" xfId="3" applyFont="1" applyFill="1" applyBorder="1" applyAlignment="1">
      <alignment vertical="center" wrapText="1"/>
    </xf>
    <xf numFmtId="0" fontId="6" fillId="6" borderId="1" xfId="4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3" fontId="8" fillId="9" borderId="5" xfId="4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5" xfId="5" applyNumberFormat="1" applyFont="1" applyFill="1" applyBorder="1" applyAlignment="1">
      <alignment horizontal="center" vertical="center" wrapText="1"/>
    </xf>
    <xf numFmtId="4" fontId="38" fillId="0" borderId="5" xfId="0" applyNumberFormat="1" applyFont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49" fontId="49" fillId="6" borderId="5" xfId="4" applyNumberFormat="1" applyFont="1" applyFill="1" applyBorder="1" applyAlignment="1">
      <alignment horizontal="center" vertical="center" wrapText="1"/>
    </xf>
    <xf numFmtId="0" fontId="56" fillId="6" borderId="5" xfId="3" applyFont="1" applyFill="1" applyBorder="1" applyAlignment="1">
      <alignment wrapText="1"/>
    </xf>
    <xf numFmtId="0" fontId="54" fillId="6" borderId="5" xfId="4" applyFont="1" applyFill="1" applyBorder="1" applyAlignment="1">
      <alignment horizontal="center" vertical="center" wrapText="1"/>
    </xf>
    <xf numFmtId="4" fontId="50" fillId="6" borderId="2" xfId="4" applyNumberFormat="1" applyFont="1" applyFill="1" applyBorder="1" applyAlignment="1">
      <alignment horizontal="center" vertical="center" wrapText="1"/>
    </xf>
    <xf numFmtId="4" fontId="50" fillId="6" borderId="1" xfId="4" applyNumberFormat="1" applyFont="1" applyFill="1" applyBorder="1" applyAlignment="1">
      <alignment horizontal="center" vertical="center" wrapText="1"/>
    </xf>
    <xf numFmtId="4" fontId="51" fillId="6" borderId="1" xfId="4" applyNumberFormat="1" applyFont="1" applyFill="1" applyBorder="1" applyAlignment="1">
      <alignment horizontal="center" vertical="center" wrapText="1"/>
    </xf>
    <xf numFmtId="4" fontId="57" fillId="7" borderId="1" xfId="4" applyNumberFormat="1" applyFont="1" applyFill="1" applyBorder="1" applyAlignment="1">
      <alignment horizontal="center" vertical="center" wrapText="1"/>
    </xf>
    <xf numFmtId="4" fontId="28" fillId="7" borderId="5" xfId="4" applyNumberFormat="1" applyFont="1" applyFill="1" applyBorder="1" applyAlignment="1">
      <alignment horizontal="center" vertical="center" wrapText="1"/>
    </xf>
    <xf numFmtId="4" fontId="8" fillId="7" borderId="5" xfId="3" applyNumberFormat="1" applyFont="1" applyFill="1" applyBorder="1" applyAlignment="1">
      <alignment horizontal="center" vertical="center" wrapText="1"/>
    </xf>
    <xf numFmtId="49" fontId="5" fillId="10" borderId="5" xfId="4" applyNumberFormat="1" applyFont="1" applyFill="1" applyBorder="1" applyAlignment="1">
      <alignment horizontal="center" wrapText="1"/>
    </xf>
    <xf numFmtId="0" fontId="4" fillId="10" borderId="5" xfId="3" applyFont="1" applyFill="1" applyBorder="1" applyAlignment="1">
      <alignment horizontal="center" wrapText="1"/>
    </xf>
    <xf numFmtId="0" fontId="2" fillId="10" borderId="5" xfId="3" applyFont="1" applyFill="1" applyBorder="1" applyAlignment="1">
      <alignment horizontal="left" vertical="center" wrapText="1"/>
    </xf>
    <xf numFmtId="0" fontId="6" fillId="10" borderId="5" xfId="3" applyFont="1" applyFill="1" applyBorder="1" applyAlignment="1">
      <alignment horizontal="center" wrapText="1"/>
    </xf>
    <xf numFmtId="0" fontId="7" fillId="10" borderId="5" xfId="3" applyFont="1" applyFill="1" applyBorder="1" applyAlignment="1">
      <alignment horizontal="center" wrapText="1"/>
    </xf>
    <xf numFmtId="4" fontId="8" fillId="10" borderId="5" xfId="3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vertical="center" wrapText="1"/>
    </xf>
    <xf numFmtId="49" fontId="4" fillId="6" borderId="5" xfId="4" applyNumberFormat="1" applyFont="1" applyFill="1" applyBorder="1" applyAlignment="1">
      <alignment horizontal="center" vertical="center" wrapText="1"/>
    </xf>
    <xf numFmtId="4" fontId="8" fillId="6" borderId="5" xfId="6" applyNumberFormat="1" applyFont="1" applyFill="1" applyBorder="1" applyAlignment="1">
      <alignment horizontal="center" vertical="center" wrapText="1"/>
    </xf>
    <xf numFmtId="4" fontId="8" fillId="6" borderId="5" xfId="6" applyNumberFormat="1" applyFont="1" applyFill="1" applyBorder="1" applyAlignment="1" applyProtection="1">
      <alignment horizontal="center" vertical="center" wrapText="1"/>
      <protection locked="0"/>
    </xf>
    <xf numFmtId="4" fontId="8" fillId="8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6" borderId="5" xfId="3" applyFont="1" applyFill="1" applyBorder="1" applyAlignment="1">
      <alignment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6" borderId="1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vertical="center" wrapText="1"/>
    </xf>
    <xf numFmtId="0" fontId="54" fillId="6" borderId="1" xfId="4" applyFont="1" applyFill="1" applyBorder="1" applyAlignment="1">
      <alignment horizontal="center" vertical="center" wrapText="1"/>
    </xf>
    <xf numFmtId="4" fontId="52" fillId="6" borderId="1" xfId="4" applyNumberFormat="1" applyFont="1" applyFill="1" applyBorder="1" applyAlignment="1">
      <alignment horizontal="center" vertical="center" wrapText="1"/>
    </xf>
    <xf numFmtId="4" fontId="53" fillId="6" borderId="1" xfId="4" applyNumberFormat="1" applyFont="1" applyFill="1" applyBorder="1" applyAlignment="1">
      <alignment horizontal="center" vertical="center" wrapText="1"/>
    </xf>
    <xf numFmtId="4" fontId="53" fillId="8" borderId="5" xfId="4" applyNumberFormat="1" applyFont="1" applyFill="1" applyBorder="1" applyAlignment="1">
      <alignment horizontal="center" vertical="center" wrapText="1"/>
    </xf>
    <xf numFmtId="4" fontId="58" fillId="0" borderId="5" xfId="4" applyNumberFormat="1" applyFont="1" applyFill="1" applyBorder="1" applyAlignment="1">
      <alignment horizontal="center" vertical="center" wrapText="1"/>
    </xf>
    <xf numFmtId="4" fontId="59" fillId="0" borderId="5" xfId="3" applyNumberFormat="1" applyFont="1" applyFill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56" fillId="0" borderId="9" xfId="4" applyFont="1" applyFill="1" applyBorder="1" applyAlignment="1">
      <alignment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2" fillId="0" borderId="5" xfId="0" applyFont="1" applyFill="1" applyBorder="1" applyAlignment="1">
      <alignment horizontal="center" vertical="center" wrapText="1"/>
    </xf>
    <xf numFmtId="4" fontId="52" fillId="0" borderId="5" xfId="0" applyNumberFormat="1" applyFont="1" applyFill="1" applyBorder="1" applyAlignment="1">
      <alignment horizontal="center" vertical="center" wrapText="1"/>
    </xf>
    <xf numFmtId="4" fontId="53" fillId="6" borderId="5" xfId="0" applyNumberFormat="1" applyFont="1" applyFill="1" applyBorder="1" applyAlignment="1">
      <alignment horizontal="center" vertical="center" wrapText="1"/>
    </xf>
    <xf numFmtId="3" fontId="52" fillId="0" borderId="5" xfId="0" applyNumberFormat="1" applyFont="1" applyFill="1" applyBorder="1" applyAlignment="1">
      <alignment horizontal="center" vertical="center" wrapText="1"/>
    </xf>
    <xf numFmtId="4" fontId="53" fillId="8" borderId="5" xfId="0" applyNumberFormat="1" applyFont="1" applyFill="1" applyBorder="1" applyAlignment="1">
      <alignment horizontal="center" vertical="center" wrapText="1"/>
    </xf>
    <xf numFmtId="4" fontId="53" fillId="7" borderId="5" xfId="0" applyNumberFormat="1" applyFont="1" applyFill="1" applyBorder="1" applyAlignment="1">
      <alignment horizontal="center" vertical="center" wrapText="1"/>
    </xf>
    <xf numFmtId="0" fontId="54" fillId="0" borderId="5" xfId="3" applyFont="1" applyFill="1" applyBorder="1" applyAlignment="1">
      <alignment vertical="center" wrapText="1"/>
    </xf>
    <xf numFmtId="0" fontId="49" fillId="6" borderId="5" xfId="0" applyFont="1" applyFill="1" applyBorder="1" applyAlignment="1">
      <alignment horizontal="center" vertical="center" wrapText="1"/>
    </xf>
    <xf numFmtId="0" fontId="56" fillId="6" borderId="3" xfId="4" applyFont="1" applyFill="1" applyBorder="1" applyAlignment="1">
      <alignment vertical="center" wrapText="1"/>
    </xf>
    <xf numFmtId="0" fontId="52" fillId="6" borderId="5" xfId="4" applyFont="1" applyFill="1" applyBorder="1" applyAlignment="1">
      <alignment horizontal="center" vertical="center" wrapText="1"/>
    </xf>
    <xf numFmtId="4" fontId="53" fillId="6" borderId="5" xfId="4" applyNumberFormat="1" applyFont="1" applyFill="1" applyBorder="1" applyAlignment="1">
      <alignment horizontal="center" vertical="center" wrapText="1"/>
    </xf>
    <xf numFmtId="4" fontId="52" fillId="6" borderId="5" xfId="4" applyNumberFormat="1" applyFont="1" applyFill="1" applyBorder="1" applyAlignment="1">
      <alignment horizontal="center" vertical="center" wrapText="1"/>
    </xf>
    <xf numFmtId="3" fontId="52" fillId="9" borderId="5" xfId="4" applyNumberFormat="1" applyFont="1" applyFill="1" applyBorder="1" applyAlignment="1">
      <alignment horizontal="center" vertical="center" wrapText="1"/>
    </xf>
    <xf numFmtId="4" fontId="52" fillId="9" borderId="5" xfId="4" applyNumberFormat="1" applyFont="1" applyFill="1" applyBorder="1" applyAlignment="1">
      <alignment horizontal="center" vertical="center" wrapText="1"/>
    </xf>
    <xf numFmtId="4" fontId="60" fillId="7" borderId="5" xfId="4" applyNumberFormat="1" applyFont="1" applyFill="1" applyBorder="1" applyAlignment="1">
      <alignment horizontal="center" vertical="center" wrapText="1"/>
    </xf>
    <xf numFmtId="0" fontId="56" fillId="6" borderId="5" xfId="4" applyFont="1" applyFill="1" applyBorder="1" applyAlignment="1">
      <alignment vertical="center" wrapText="1"/>
    </xf>
    <xf numFmtId="0" fontId="52" fillId="11" borderId="1" xfId="0" applyFont="1" applyFill="1" applyBorder="1" applyAlignment="1">
      <alignment horizontal="center" vertical="center" wrapText="1"/>
    </xf>
    <xf numFmtId="3" fontId="52" fillId="9" borderId="1" xfId="4" applyNumberFormat="1" applyFont="1" applyFill="1" applyBorder="1" applyAlignment="1">
      <alignment horizontal="center" vertical="center" wrapText="1"/>
    </xf>
    <xf numFmtId="4" fontId="52" fillId="9" borderId="1" xfId="4" applyNumberFormat="1" applyFont="1" applyFill="1" applyBorder="1" applyAlignment="1">
      <alignment horizontal="center" vertical="center" wrapText="1"/>
    </xf>
    <xf numFmtId="4" fontId="53" fillId="8" borderId="1" xfId="4" applyNumberFormat="1" applyFont="1" applyFill="1" applyBorder="1" applyAlignment="1">
      <alignment horizontal="center" vertical="center" wrapText="1"/>
    </xf>
    <xf numFmtId="4" fontId="60" fillId="7" borderId="1" xfId="4" applyNumberFormat="1" applyFont="1" applyFill="1" applyBorder="1" applyAlignment="1">
      <alignment horizontal="center" vertical="center" wrapText="1"/>
    </xf>
    <xf numFmtId="0" fontId="56" fillId="6" borderId="9" xfId="0" applyFont="1" applyFill="1" applyBorder="1" applyAlignment="1">
      <alignment vertical="center" wrapText="1"/>
    </xf>
    <xf numFmtId="4" fontId="52" fillId="6" borderId="5" xfId="0" applyNumberFormat="1" applyFont="1" applyFill="1" applyBorder="1" applyAlignment="1">
      <alignment horizontal="center" vertical="center" wrapText="1"/>
    </xf>
    <xf numFmtId="0" fontId="49" fillId="6" borderId="5" xfId="3" applyFont="1" applyFill="1" applyBorder="1" applyAlignment="1">
      <alignment horizontal="center" vertical="center" wrapText="1"/>
    </xf>
    <xf numFmtId="0" fontId="56" fillId="6" borderId="5" xfId="5" applyFont="1" applyFill="1" applyBorder="1" applyAlignment="1">
      <alignment horizontal="left" vertical="center" wrapText="1"/>
    </xf>
    <xf numFmtId="0" fontId="54" fillId="6" borderId="9" xfId="0" applyFont="1" applyFill="1" applyBorder="1" applyAlignment="1">
      <alignment horizontal="center" vertical="center" wrapText="1"/>
    </xf>
    <xf numFmtId="0" fontId="52" fillId="6" borderId="1" xfId="4" applyFont="1" applyFill="1" applyBorder="1" applyAlignment="1">
      <alignment horizontal="center" vertical="center" wrapText="1"/>
    </xf>
    <xf numFmtId="4" fontId="53" fillId="6" borderId="5" xfId="5" applyNumberFormat="1" applyFont="1" applyFill="1" applyBorder="1" applyAlignment="1">
      <alignment horizontal="center" vertical="center"/>
    </xf>
    <xf numFmtId="4" fontId="53" fillId="8" borderId="5" xfId="5" applyNumberFormat="1" applyFont="1" applyFill="1" applyBorder="1" applyAlignment="1">
      <alignment horizontal="center" vertical="center"/>
    </xf>
    <xf numFmtId="4" fontId="53" fillId="7" borderId="5" xfId="3" applyNumberFormat="1" applyFont="1" applyFill="1" applyBorder="1" applyAlignment="1">
      <alignment horizontal="center" vertical="center" wrapText="1"/>
    </xf>
    <xf numFmtId="4" fontId="58" fillId="6" borderId="5" xfId="3" applyNumberFormat="1" applyFont="1" applyFill="1" applyBorder="1" applyAlignment="1">
      <alignment horizontal="center" vertical="center" wrapText="1"/>
    </xf>
    <xf numFmtId="4" fontId="54" fillId="6" borderId="5" xfId="3" applyNumberFormat="1" applyFont="1" applyFill="1" applyBorder="1" applyAlignment="1">
      <alignment horizontal="center" vertical="center" wrapText="1"/>
    </xf>
    <xf numFmtId="4" fontId="61" fillId="0" borderId="1" xfId="4" applyNumberFormat="1" applyFont="1" applyFill="1" applyBorder="1" applyAlignment="1">
      <alignment horizontal="center" vertical="center" wrapText="1"/>
    </xf>
    <xf numFmtId="4" fontId="62" fillId="0" borderId="1" xfId="3" applyNumberFormat="1" applyFont="1" applyFill="1" applyBorder="1" applyAlignment="1">
      <alignment horizontal="center" vertical="center" wrapText="1"/>
    </xf>
    <xf numFmtId="0" fontId="63" fillId="0" borderId="5" xfId="3" applyFont="1" applyFill="1" applyBorder="1" applyAlignment="1">
      <alignment horizontal="center" vertical="center" wrapText="1"/>
    </xf>
    <xf numFmtId="3" fontId="50" fillId="9" borderId="1" xfId="4" applyNumberFormat="1" applyFont="1" applyFill="1" applyBorder="1" applyAlignment="1">
      <alignment horizontal="center" vertical="center" wrapText="1"/>
    </xf>
    <xf numFmtId="4" fontId="50" fillId="9" borderId="2" xfId="4" applyNumberFormat="1" applyFont="1" applyFill="1" applyBorder="1" applyAlignment="1">
      <alignment horizontal="center" vertical="center" wrapText="1"/>
    </xf>
    <xf numFmtId="4" fontId="64" fillId="7" borderId="1" xfId="4" applyNumberFormat="1" applyFont="1" applyFill="1" applyBorder="1" applyAlignment="1">
      <alignment horizontal="center" vertical="center" wrapText="1"/>
    </xf>
    <xf numFmtId="4" fontId="58" fillId="6" borderId="1" xfId="4" applyNumberFormat="1" applyFont="1" applyFill="1" applyBorder="1" applyAlignment="1">
      <alignment horizontal="center" vertical="center" wrapText="1"/>
    </xf>
    <xf numFmtId="0" fontId="63" fillId="0" borderId="1" xfId="3" applyFont="1" applyFill="1" applyBorder="1" applyAlignment="1">
      <alignment horizontal="center" vertical="center" wrapText="1"/>
    </xf>
    <xf numFmtId="0" fontId="52" fillId="6" borderId="5" xfId="0" applyFont="1" applyFill="1" applyBorder="1" applyAlignment="1">
      <alignment horizontal="center" vertical="center" wrapText="1"/>
    </xf>
    <xf numFmtId="4" fontId="52" fillId="8" borderId="5" xfId="0" applyNumberFormat="1" applyFont="1" applyFill="1" applyBorder="1" applyAlignment="1">
      <alignment horizontal="center" vertical="center" wrapText="1"/>
    </xf>
    <xf numFmtId="4" fontId="61" fillId="6" borderId="1" xfId="4" applyNumberFormat="1" applyFont="1" applyFill="1" applyBorder="1" applyAlignment="1">
      <alignment horizontal="center" vertical="center" wrapText="1"/>
    </xf>
    <xf numFmtId="3" fontId="50" fillId="6" borderId="1" xfId="4" applyNumberFormat="1" applyFont="1" applyFill="1" applyBorder="1" applyAlignment="1">
      <alignment horizontal="center" vertical="center" wrapText="1"/>
    </xf>
    <xf numFmtId="4" fontId="64" fillId="7" borderId="5" xfId="4" applyNumberFormat="1" applyFont="1" applyFill="1" applyBorder="1" applyAlignment="1">
      <alignment horizontal="center" vertical="center" wrapText="1"/>
    </xf>
    <xf numFmtId="4" fontId="58" fillId="0" borderId="1" xfId="4" applyNumberFormat="1" applyFont="1" applyFill="1" applyBorder="1" applyAlignment="1">
      <alignment horizontal="center" vertical="center" wrapText="1"/>
    </xf>
    <xf numFmtId="4" fontId="62" fillId="0" borderId="5" xfId="3" applyNumberFormat="1" applyFont="1" applyFill="1" applyBorder="1" applyAlignment="1">
      <alignment horizontal="center" vertical="center" wrapText="1"/>
    </xf>
    <xf numFmtId="0" fontId="56" fillId="6" borderId="1" xfId="5" applyFont="1" applyFill="1" applyBorder="1" applyAlignment="1">
      <alignment horizontal="left" vertical="center" wrapText="1"/>
    </xf>
    <xf numFmtId="0" fontId="65" fillId="6" borderId="5" xfId="0" applyFont="1" applyFill="1" applyBorder="1" applyAlignment="1">
      <alignment horizontal="center" vertical="center" wrapText="1"/>
    </xf>
    <xf numFmtId="4" fontId="7" fillId="6" borderId="2" xfId="4" applyNumberFormat="1" applyFont="1" applyFill="1" applyBorder="1" applyAlignment="1">
      <alignment horizontal="center" vertical="center" wrapText="1"/>
    </xf>
    <xf numFmtId="4" fontId="8" fillId="6" borderId="1" xfId="4" applyNumberFormat="1" applyFont="1" applyFill="1" applyBorder="1" applyAlignment="1">
      <alignment horizontal="center" vertical="center" wrapText="1"/>
    </xf>
    <xf numFmtId="0" fontId="7" fillId="0" borderId="0" xfId="3" applyFont="1" applyFill="1" applyAlignment="1">
      <alignment wrapText="1"/>
    </xf>
    <xf numFmtId="4" fontId="8" fillId="0" borderId="5" xfId="0" applyNumberFormat="1" applyFont="1" applyFill="1" applyBorder="1" applyAlignment="1">
      <alignment horizontal="center" wrapText="1"/>
    </xf>
    <xf numFmtId="4" fontId="40" fillId="0" borderId="1" xfId="4" applyNumberFormat="1" applyFont="1" applyFill="1" applyBorder="1" applyAlignment="1">
      <alignment horizontal="center" vertical="center" wrapText="1"/>
    </xf>
    <xf numFmtId="4" fontId="43" fillId="0" borderId="1" xfId="3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4" fontId="44" fillId="6" borderId="5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4" fontId="8" fillId="6" borderId="5" xfId="3" applyNumberFormat="1" applyFont="1" applyFill="1" applyBorder="1" applyAlignment="1">
      <alignment horizontal="center" vertical="center" wrapText="1"/>
    </xf>
    <xf numFmtId="49" fontId="40" fillId="6" borderId="1" xfId="4" applyNumberFormat="1" applyFont="1" applyFill="1" applyBorder="1" applyAlignment="1">
      <alignment horizontal="center" wrapText="1"/>
    </xf>
    <xf numFmtId="0" fontId="39" fillId="6" borderId="1" xfId="0" applyFont="1" applyFill="1" applyBorder="1" applyAlignment="1">
      <alignment horizontal="center" wrapText="1"/>
    </xf>
    <xf numFmtId="0" fontId="48" fillId="6" borderId="0" xfId="3" applyFill="1"/>
    <xf numFmtId="4" fontId="8" fillId="6" borderId="7" xfId="0" applyNumberFormat="1" applyFont="1" applyFill="1" applyBorder="1" applyAlignment="1">
      <alignment horizontal="center" vertical="center" wrapText="1"/>
    </xf>
    <xf numFmtId="4" fontId="28" fillId="6" borderId="5" xfId="4" applyNumberFormat="1" applyFont="1" applyFill="1" applyBorder="1" applyAlignment="1">
      <alignment horizontal="center" vertical="center" wrapText="1"/>
    </xf>
    <xf numFmtId="4" fontId="28" fillId="6" borderId="1" xfId="4" applyNumberFormat="1" applyFont="1" applyFill="1" applyBorder="1" applyAlignment="1">
      <alignment horizontal="center" vertical="center" wrapText="1"/>
    </xf>
    <xf numFmtId="49" fontId="40" fillId="6" borderId="5" xfId="4" applyNumberFormat="1" applyFont="1" applyFill="1" applyBorder="1" applyAlignment="1">
      <alignment horizontal="center" wrapText="1"/>
    </xf>
    <xf numFmtId="49" fontId="40" fillId="6" borderId="0" xfId="4" applyNumberFormat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4" fontId="8" fillId="6" borderId="7" xfId="0" applyNumberFormat="1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vertical="center" wrapText="1"/>
    </xf>
    <xf numFmtId="0" fontId="9" fillId="12" borderId="6" xfId="0" applyFont="1" applyFill="1" applyBorder="1" applyAlignment="1">
      <alignment horizontal="center" vertical="center" wrapText="1"/>
    </xf>
    <xf numFmtId="4" fontId="66" fillId="12" borderId="5" xfId="4" applyNumberFormat="1" applyFont="1" applyFill="1" applyBorder="1" applyAlignment="1">
      <alignment horizontal="center" vertical="center" wrapText="1"/>
    </xf>
    <xf numFmtId="4" fontId="52" fillId="12" borderId="5" xfId="3" applyNumberFormat="1" applyFont="1" applyFill="1" applyBorder="1" applyAlignment="1">
      <alignment horizontal="center" vertical="center" wrapText="1"/>
    </xf>
    <xf numFmtId="4" fontId="67" fillId="12" borderId="1" xfId="4" applyNumberFormat="1" applyFont="1" applyFill="1" applyBorder="1" applyAlignment="1">
      <alignment horizontal="center" vertical="center" wrapText="1"/>
    </xf>
    <xf numFmtId="4" fontId="66" fillId="12" borderId="1" xfId="4" applyNumberFormat="1" applyFont="1" applyFill="1" applyBorder="1" applyAlignment="1">
      <alignment horizontal="center" vertical="center" wrapText="1"/>
    </xf>
    <xf numFmtId="197" fontId="8" fillId="12" borderId="1" xfId="0" applyNumberFormat="1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wrapText="1"/>
    </xf>
    <xf numFmtId="49" fontId="6" fillId="6" borderId="5" xfId="4" applyNumberFormat="1" applyFont="1" applyFill="1" applyBorder="1" applyAlignment="1">
      <alignment horizontal="center" vertical="center" wrapText="1"/>
    </xf>
    <xf numFmtId="4" fontId="6" fillId="6" borderId="5" xfId="0" applyNumberFormat="1" applyFont="1" applyFill="1" applyBorder="1" applyAlignment="1">
      <alignment horizont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wrapText="1"/>
    </xf>
    <xf numFmtId="1" fontId="6" fillId="6" borderId="1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wrapText="1"/>
    </xf>
    <xf numFmtId="4" fontId="6" fillId="13" borderId="5" xfId="4" applyNumberFormat="1" applyFont="1" applyFill="1" applyBorder="1" applyAlignment="1">
      <alignment horizontal="center" vertical="center" wrapText="1"/>
    </xf>
    <xf numFmtId="0" fontId="39" fillId="6" borderId="7" xfId="0" applyFont="1" applyFill="1" applyBorder="1" applyAlignment="1">
      <alignment horizontal="center" wrapText="1"/>
    </xf>
    <xf numFmtId="49" fontId="5" fillId="6" borderId="9" xfId="4" applyNumberFormat="1" applyFont="1" applyFill="1" applyBorder="1" applyAlignment="1">
      <alignment horizontal="center" wrapText="1"/>
    </xf>
    <xf numFmtId="4" fontId="42" fillId="13" borderId="1" xfId="4" applyNumberFormat="1" applyFont="1" applyFill="1" applyBorder="1" applyAlignment="1">
      <alignment horizontal="center" vertical="center" wrapText="1"/>
    </xf>
    <xf numFmtId="4" fontId="8" fillId="13" borderId="5" xfId="3" applyNumberFormat="1" applyFont="1" applyFill="1" applyBorder="1" applyAlignment="1">
      <alignment horizontal="center" vertical="center" wrapText="1"/>
    </xf>
    <xf numFmtId="4" fontId="7" fillId="13" borderId="5" xfId="3" applyNumberFormat="1" applyFont="1" applyFill="1" applyBorder="1" applyAlignment="1">
      <alignment horizontal="center" vertical="center" wrapText="1"/>
    </xf>
    <xf numFmtId="4" fontId="19" fillId="13" borderId="5" xfId="4" applyNumberFormat="1" applyFont="1" applyFill="1" applyBorder="1" applyAlignment="1">
      <alignment horizontal="center" vertical="center" wrapText="1"/>
    </xf>
    <xf numFmtId="4" fontId="8" fillId="13" borderId="5" xfId="0" applyNumberFormat="1" applyFont="1" applyFill="1" applyBorder="1" applyAlignment="1">
      <alignment horizontal="center" vertical="center" wrapText="1"/>
    </xf>
    <xf numFmtId="4" fontId="45" fillId="13" borderId="5" xfId="4" applyNumberFormat="1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vertical="center" wrapText="1"/>
    </xf>
    <xf numFmtId="0" fontId="6" fillId="14" borderId="1" xfId="0" applyFont="1" applyFill="1" applyBorder="1" applyAlignment="1">
      <alignment horizontal="left" wrapText="1"/>
    </xf>
    <xf numFmtId="0" fontId="7" fillId="14" borderId="1" xfId="0" applyFont="1" applyFill="1" applyBorder="1" applyAlignment="1">
      <alignment horizontal="left" wrapText="1"/>
    </xf>
    <xf numFmtId="197" fontId="8" fillId="14" borderId="1" xfId="0" applyNumberFormat="1" applyFont="1" applyFill="1" applyBorder="1" applyAlignment="1">
      <alignment horizontal="center" vertical="center" wrapText="1"/>
    </xf>
    <xf numFmtId="0" fontId="6" fillId="14" borderId="4" xfId="3" applyFont="1" applyFill="1" applyBorder="1" applyAlignment="1">
      <alignment vertical="center" wrapText="1"/>
    </xf>
    <xf numFmtId="197" fontId="41" fillId="14" borderId="5" xfId="0" applyNumberFormat="1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  <xf numFmtId="0" fontId="7" fillId="14" borderId="5" xfId="0" applyFont="1" applyFill="1" applyBorder="1" applyAlignment="1">
      <alignment horizontal="center" vertical="center" wrapText="1"/>
    </xf>
    <xf numFmtId="4" fontId="47" fillId="14" borderId="5" xfId="0" applyNumberFormat="1" applyFont="1" applyFill="1" applyBorder="1" applyAlignment="1">
      <alignment horizontal="center" vertical="center" wrapText="1"/>
    </xf>
    <xf numFmtId="49" fontId="5" fillId="14" borderId="9" xfId="4" applyNumberFormat="1" applyFont="1" applyFill="1" applyBorder="1" applyAlignment="1">
      <alignment horizontal="center" wrapText="1"/>
    </xf>
    <xf numFmtId="4" fontId="32" fillId="14" borderId="5" xfId="0" applyNumberFormat="1" applyFont="1" applyFill="1" applyBorder="1" applyAlignment="1">
      <alignment horizontal="center" vertical="center" wrapText="1"/>
    </xf>
    <xf numFmtId="49" fontId="5" fillId="14" borderId="5" xfId="4" applyNumberFormat="1" applyFont="1" applyFill="1" applyBorder="1" applyAlignment="1">
      <alignment horizontal="center" wrapText="1"/>
    </xf>
    <xf numFmtId="4" fontId="8" fillId="14" borderId="5" xfId="0" applyNumberFormat="1" applyFont="1" applyFill="1" applyBorder="1" applyAlignment="1">
      <alignment horizontal="center" vertical="center" wrapText="1"/>
    </xf>
    <xf numFmtId="4" fontId="8" fillId="14" borderId="1" xfId="0" applyNumberFormat="1" applyFont="1" applyFill="1" applyBorder="1" applyAlignment="1">
      <alignment horizontal="center" vertical="center" wrapText="1"/>
    </xf>
    <xf numFmtId="0" fontId="10" fillId="14" borderId="5" xfId="3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vertical="center" wrapText="1"/>
    </xf>
    <xf numFmtId="0" fontId="2" fillId="12" borderId="5" xfId="0" applyFont="1" applyFill="1" applyBorder="1" applyAlignment="1">
      <alignment vertical="center" wrapText="1"/>
    </xf>
    <xf numFmtId="0" fontId="7" fillId="12" borderId="5" xfId="0" applyFont="1" applyFill="1" applyBorder="1" applyAlignment="1">
      <alignment horizontal="left" wrapText="1"/>
    </xf>
    <xf numFmtId="197" fontId="8" fillId="12" borderId="5" xfId="0" applyNumberFormat="1" applyFont="1" applyFill="1" applyBorder="1" applyAlignment="1">
      <alignment horizontal="center" vertical="center" wrapText="1"/>
    </xf>
    <xf numFmtId="4" fontId="2" fillId="12" borderId="5" xfId="0" applyNumberFormat="1" applyFont="1" applyFill="1" applyBorder="1" applyAlignment="1">
      <alignment wrapText="1"/>
    </xf>
    <xf numFmtId="4" fontId="9" fillId="12" borderId="5" xfId="0" applyNumberFormat="1" applyFont="1" applyFill="1" applyBorder="1" applyAlignment="1">
      <alignment horizontal="center" wrapText="1"/>
    </xf>
    <xf numFmtId="0" fontId="10" fillId="6" borderId="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4" fontId="53" fillId="6" borderId="7" xfId="0" applyNumberFormat="1" applyFont="1" applyFill="1" applyBorder="1" applyAlignment="1">
      <alignment horizontal="center" vertical="center" wrapText="1"/>
    </xf>
    <xf numFmtId="4" fontId="53" fillId="6" borderId="8" xfId="0" applyNumberFormat="1" applyFont="1" applyFill="1" applyBorder="1" applyAlignment="1">
      <alignment horizontal="center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4" fontId="52" fillId="6" borderId="7" xfId="0" applyNumberFormat="1" applyFont="1" applyFill="1" applyBorder="1" applyAlignment="1">
      <alignment horizontal="center" vertical="center" wrapText="1"/>
    </xf>
    <xf numFmtId="4" fontId="52" fillId="6" borderId="8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49" fontId="2" fillId="6" borderId="9" xfId="4" applyNumberFormat="1" applyFont="1" applyFill="1" applyBorder="1" applyAlignment="1">
      <alignment horizontal="center" wrapText="1"/>
    </xf>
    <xf numFmtId="49" fontId="2" fillId="6" borderId="4" xfId="4" applyNumberFormat="1" applyFont="1" applyFill="1" applyBorder="1" applyAlignment="1">
      <alignment horizontal="center" wrapText="1"/>
    </xf>
    <xf numFmtId="4" fontId="8" fillId="6" borderId="7" xfId="0" applyNumberFormat="1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4" fontId="53" fillId="6" borderId="6" xfId="0" applyNumberFormat="1" applyFont="1" applyFill="1" applyBorder="1" applyAlignment="1">
      <alignment horizontal="center" vertical="center" wrapText="1"/>
    </xf>
    <xf numFmtId="4" fontId="53" fillId="6" borderId="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3" borderId="4" xfId="0" applyNumberFormat="1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3" fillId="0" borderId="0" xfId="5" applyNumberFormat="1" applyFont="1" applyFill="1" applyAlignment="1" applyProtection="1">
      <alignment horizontal="left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3" fillId="0" borderId="0" xfId="5" applyFont="1" applyBorder="1" applyAlignment="1">
      <alignment horizontal="left"/>
    </xf>
    <xf numFmtId="0" fontId="3" fillId="6" borderId="0" xfId="5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6" xfId="0" applyFont="1" applyFill="1" applyBorder="1" applyAlignment="1">
      <alignment horizontal="center" wrapText="1"/>
    </xf>
    <xf numFmtId="0" fontId="46" fillId="6" borderId="9" xfId="0" applyFont="1" applyFill="1" applyBorder="1" applyAlignment="1">
      <alignment horizontal="center" wrapText="1"/>
    </xf>
    <xf numFmtId="0" fontId="46" fillId="6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3" xfId="2"/>
    <cellStyle name="Обычный 4" xfId="3"/>
    <cellStyle name="Обычный_Лист1" xfId="4"/>
    <cellStyle name="Стиль 1" xfId="5"/>
    <cellStyle name="Финансовый" xfId="6" builtinId="3"/>
    <cellStyle name="Финансовый 2" xfId="7"/>
    <cellStyle name="Финансовый 2 2" xfId="8"/>
    <cellStyle name="Финансовый 3" xfId="9"/>
    <cellStyle name="Финансовый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2"/>
  <sheetViews>
    <sheetView tabSelected="1" zoomScale="75" zoomScaleNormal="75" workbookViewId="0">
      <selection activeCell="C50" sqref="C50"/>
    </sheetView>
  </sheetViews>
  <sheetFormatPr defaultRowHeight="18.75"/>
  <cols>
    <col min="1" max="1" width="5.28515625" style="3" customWidth="1"/>
    <col min="2" max="2" width="10.85546875" style="4" customWidth="1"/>
    <col min="3" max="3" width="51.7109375" style="1" customWidth="1"/>
    <col min="4" max="4" width="9.42578125" style="5" customWidth="1"/>
    <col min="5" max="5" width="13.5703125" style="6" customWidth="1"/>
    <col min="6" max="6" width="13.5703125" style="7" customWidth="1"/>
    <col min="7" max="7" width="11.42578125" style="8" hidden="1" customWidth="1"/>
    <col min="8" max="8" width="10.42578125" style="8" hidden="1" customWidth="1"/>
    <col min="9" max="9" width="15.42578125" style="8" hidden="1" customWidth="1"/>
    <col min="10" max="10" width="13.5703125" style="8" hidden="1" customWidth="1"/>
    <col min="11" max="11" width="13.7109375" style="8" hidden="1" customWidth="1"/>
    <col min="12" max="12" width="13.28515625" style="70" customWidth="1"/>
    <col min="13" max="13" width="0.140625" style="9" customWidth="1"/>
    <col min="14" max="14" width="14.28515625" style="10" hidden="1" customWidth="1"/>
    <col min="15" max="15" width="12.28515625" style="10" hidden="1" customWidth="1"/>
    <col min="16" max="16" width="1.28515625" style="10" hidden="1" customWidth="1"/>
    <col min="17" max="17" width="14.85546875" style="10" customWidth="1"/>
    <col min="18" max="18" width="15.7109375" style="10" customWidth="1"/>
    <col min="19" max="19" width="15.5703125" style="8" customWidth="1"/>
    <col min="20" max="20" width="0.42578125" style="8" hidden="1" customWidth="1"/>
    <col min="21" max="21" width="1" style="11" hidden="1" customWidth="1"/>
    <col min="22" max="22" width="18.5703125" style="12" customWidth="1"/>
    <col min="23" max="23" width="17.5703125" style="13" customWidth="1"/>
    <col min="24" max="24" width="53.28515625" style="13" customWidth="1"/>
    <col min="25" max="25" width="0.140625" style="1" customWidth="1"/>
    <col min="26" max="26" width="9.140625" style="1"/>
    <col min="27" max="27" width="9.140625" style="1" customWidth="1"/>
    <col min="28" max="16384" width="9.140625" style="1"/>
  </cols>
  <sheetData>
    <row r="1" spans="1:25" ht="66.75" customHeight="1">
      <c r="R1" s="59"/>
      <c r="S1" s="339"/>
      <c r="T1" s="339"/>
      <c r="U1" s="339"/>
      <c r="V1" s="339"/>
      <c r="W1" s="339"/>
      <c r="X1" s="356" t="s">
        <v>30</v>
      </c>
      <c r="Y1" s="356"/>
    </row>
    <row r="2" spans="1:25" ht="6" customHeight="1">
      <c r="A2" s="363" t="s">
        <v>56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</row>
    <row r="3" spans="1:25" ht="59.25" customHeight="1">
      <c r="A3" s="363"/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</row>
    <row r="4" spans="1:25" ht="29.45" customHeight="1">
      <c r="A4" s="357" t="s">
        <v>0</v>
      </c>
      <c r="B4" s="357" t="s">
        <v>1</v>
      </c>
      <c r="C4" s="360" t="s">
        <v>2</v>
      </c>
      <c r="D4" s="330" t="s">
        <v>3</v>
      </c>
      <c r="E4" s="327" t="s">
        <v>4</v>
      </c>
      <c r="F4" s="333" t="s">
        <v>5</v>
      </c>
      <c r="K4" s="333" t="s">
        <v>6</v>
      </c>
      <c r="L4" s="374" t="s">
        <v>22</v>
      </c>
      <c r="M4" s="368" t="s">
        <v>7</v>
      </c>
      <c r="N4" s="327" t="s">
        <v>8</v>
      </c>
      <c r="O4" s="327" t="s">
        <v>9</v>
      </c>
      <c r="P4" s="14"/>
      <c r="Q4" s="371" t="s">
        <v>45</v>
      </c>
      <c r="R4" s="336" t="s">
        <v>10</v>
      </c>
      <c r="S4" s="305" t="s">
        <v>19</v>
      </c>
      <c r="T4" s="306"/>
      <c r="U4" s="352"/>
      <c r="V4" s="321" t="s">
        <v>23</v>
      </c>
      <c r="W4" s="322"/>
      <c r="X4" s="367" t="s">
        <v>24</v>
      </c>
    </row>
    <row r="5" spans="1:25" ht="22.9" customHeight="1">
      <c r="A5" s="358"/>
      <c r="B5" s="358"/>
      <c r="C5" s="361"/>
      <c r="D5" s="331"/>
      <c r="E5" s="328"/>
      <c r="F5" s="334"/>
      <c r="G5" s="349">
        <v>2011</v>
      </c>
      <c r="H5" s="350"/>
      <c r="I5" s="350">
        <v>2012</v>
      </c>
      <c r="J5" s="351"/>
      <c r="K5" s="334"/>
      <c r="L5" s="375"/>
      <c r="M5" s="369"/>
      <c r="N5" s="328"/>
      <c r="O5" s="328"/>
      <c r="P5" s="15"/>
      <c r="Q5" s="372"/>
      <c r="R5" s="337"/>
      <c r="S5" s="377" t="s">
        <v>11</v>
      </c>
      <c r="T5" s="325" t="s">
        <v>12</v>
      </c>
      <c r="U5" s="353"/>
      <c r="V5" s="323"/>
      <c r="W5" s="324"/>
      <c r="X5" s="367"/>
    </row>
    <row r="6" spans="1:25" ht="54.75" customHeight="1">
      <c r="A6" s="359"/>
      <c r="B6" s="359"/>
      <c r="C6" s="362"/>
      <c r="D6" s="332"/>
      <c r="E6" s="329"/>
      <c r="F6" s="335"/>
      <c r="G6" s="17"/>
      <c r="H6" s="18"/>
      <c r="I6" s="19"/>
      <c r="J6" s="20"/>
      <c r="K6" s="335"/>
      <c r="L6" s="376"/>
      <c r="M6" s="370"/>
      <c r="N6" s="329"/>
      <c r="O6" s="329"/>
      <c r="P6" s="16"/>
      <c r="Q6" s="373"/>
      <c r="R6" s="338"/>
      <c r="S6" s="378"/>
      <c r="T6" s="326"/>
      <c r="U6" s="354"/>
      <c r="V6" s="254">
        <v>2019</v>
      </c>
      <c r="W6" s="21">
        <v>2020</v>
      </c>
      <c r="X6" s="367"/>
    </row>
    <row r="7" spans="1:25" s="68" customFormat="1" ht="12" customHeight="1">
      <c r="A7" s="60">
        <v>1</v>
      </c>
      <c r="B7" s="61">
        <v>2</v>
      </c>
      <c r="C7" s="61">
        <v>3</v>
      </c>
      <c r="D7" s="61">
        <v>4</v>
      </c>
      <c r="E7" s="61">
        <v>5</v>
      </c>
      <c r="F7" s="62">
        <v>6</v>
      </c>
      <c r="G7" s="62"/>
      <c r="H7" s="62"/>
      <c r="I7" s="63"/>
      <c r="J7" s="64"/>
      <c r="K7" s="64">
        <v>7</v>
      </c>
      <c r="L7" s="71">
        <v>8</v>
      </c>
      <c r="M7" s="65">
        <v>9</v>
      </c>
      <c r="N7" s="66">
        <v>10</v>
      </c>
      <c r="O7" s="66">
        <v>11</v>
      </c>
      <c r="P7" s="66"/>
      <c r="Q7" s="61">
        <v>10</v>
      </c>
      <c r="R7" s="61">
        <v>11</v>
      </c>
      <c r="S7" s="62">
        <v>12</v>
      </c>
      <c r="T7" s="62">
        <v>13</v>
      </c>
      <c r="U7" s="61"/>
      <c r="V7" s="67">
        <v>14</v>
      </c>
      <c r="W7" s="69">
        <v>15</v>
      </c>
      <c r="X7" s="69"/>
    </row>
    <row r="8" spans="1:25" ht="24.6" customHeight="1">
      <c r="A8" s="343" t="s">
        <v>13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5"/>
      <c r="X8" s="74"/>
    </row>
    <row r="9" spans="1:25" ht="26.45" hidden="1" customHeight="1">
      <c r="A9" s="346" t="s">
        <v>14</v>
      </c>
      <c r="B9" s="347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8"/>
      <c r="X9" s="75"/>
    </row>
    <row r="10" spans="1:25" ht="81.75" hidden="1" customHeight="1">
      <c r="A10" s="79">
        <v>1</v>
      </c>
      <c r="B10" s="110">
        <v>1216030</v>
      </c>
      <c r="C10" s="130"/>
      <c r="D10" s="131">
        <v>3132</v>
      </c>
      <c r="E10" s="111" t="s">
        <v>21</v>
      </c>
      <c r="F10" s="83"/>
      <c r="G10" s="78"/>
      <c r="H10" s="78"/>
      <c r="I10" s="78"/>
      <c r="J10" s="78"/>
      <c r="K10" s="78"/>
      <c r="L10" s="77"/>
      <c r="M10" s="81"/>
      <c r="N10" s="82"/>
      <c r="O10" s="82"/>
      <c r="P10" s="82"/>
      <c r="Q10" s="106">
        <v>0</v>
      </c>
      <c r="R10" s="97">
        <v>0</v>
      </c>
      <c r="S10" s="305"/>
      <c r="T10" s="306"/>
      <c r="U10" s="84"/>
      <c r="V10" s="86">
        <v>0</v>
      </c>
      <c r="W10" s="85">
        <v>0</v>
      </c>
      <c r="X10" s="89"/>
      <c r="Y10" s="76"/>
    </row>
    <row r="11" spans="1:25" ht="67.5" hidden="1" customHeight="1">
      <c r="A11" s="79">
        <v>2</v>
      </c>
      <c r="B11" s="127">
        <v>1216030</v>
      </c>
      <c r="C11" s="96"/>
      <c r="D11" s="145">
        <v>3132</v>
      </c>
      <c r="E11" s="128" t="s">
        <v>21</v>
      </c>
      <c r="F11" s="129"/>
      <c r="G11" s="78"/>
      <c r="H11" s="78"/>
      <c r="I11" s="78"/>
      <c r="J11" s="78"/>
      <c r="K11" s="78"/>
      <c r="L11" s="77"/>
      <c r="M11" s="81"/>
      <c r="N11" s="82"/>
      <c r="O11" s="82"/>
      <c r="P11" s="82"/>
      <c r="Q11" s="106">
        <v>0</v>
      </c>
      <c r="R11" s="97">
        <v>0</v>
      </c>
      <c r="S11" s="305"/>
      <c r="T11" s="306"/>
      <c r="U11" s="84"/>
      <c r="V11" s="86">
        <v>0</v>
      </c>
      <c r="W11" s="85"/>
      <c r="X11" s="89"/>
      <c r="Y11" s="76"/>
    </row>
    <row r="12" spans="1:25" ht="57" hidden="1" customHeight="1">
      <c r="A12" s="79">
        <v>3</v>
      </c>
      <c r="B12" s="99">
        <v>1217310</v>
      </c>
      <c r="C12" s="87"/>
      <c r="D12" s="79">
        <v>3142</v>
      </c>
      <c r="E12" s="80">
        <v>2018</v>
      </c>
      <c r="F12" s="83"/>
      <c r="G12" s="78"/>
      <c r="H12" s="78"/>
      <c r="I12" s="78"/>
      <c r="J12" s="78"/>
      <c r="K12" s="78"/>
      <c r="L12" s="77"/>
      <c r="M12" s="81"/>
      <c r="N12" s="82"/>
      <c r="O12" s="82"/>
      <c r="P12" s="82"/>
      <c r="Q12" s="106">
        <v>0</v>
      </c>
      <c r="R12" s="97">
        <v>0</v>
      </c>
      <c r="S12" s="305"/>
      <c r="T12" s="306"/>
      <c r="U12" s="84"/>
      <c r="V12" s="86">
        <v>0</v>
      </c>
      <c r="W12" s="85"/>
      <c r="X12" s="89"/>
      <c r="Y12" s="76"/>
    </row>
    <row r="13" spans="1:25" ht="39.75" hidden="1" customHeight="1">
      <c r="A13" s="79">
        <v>4</v>
      </c>
      <c r="B13" s="140">
        <v>1217310</v>
      </c>
      <c r="C13" s="96"/>
      <c r="D13" s="23">
        <v>3122</v>
      </c>
      <c r="E13" s="24" t="s">
        <v>27</v>
      </c>
      <c r="F13" s="25">
        <v>0</v>
      </c>
      <c r="G13" s="25"/>
      <c r="H13" s="25"/>
      <c r="I13" s="25"/>
      <c r="J13" s="25"/>
      <c r="K13" s="25"/>
      <c r="L13" s="72">
        <v>0</v>
      </c>
      <c r="M13" s="81"/>
      <c r="N13" s="82"/>
      <c r="O13" s="82"/>
      <c r="P13" s="82"/>
      <c r="Q13" s="166">
        <v>0</v>
      </c>
      <c r="R13" s="97">
        <v>0</v>
      </c>
      <c r="S13" s="137">
        <v>0</v>
      </c>
      <c r="T13" s="138"/>
      <c r="U13" s="84"/>
      <c r="V13" s="86">
        <v>0</v>
      </c>
      <c r="W13" s="85"/>
      <c r="X13" s="89"/>
      <c r="Y13" s="95"/>
    </row>
    <row r="14" spans="1:25" ht="46.5" hidden="1" customHeight="1">
      <c r="A14" s="79">
        <v>5</v>
      </c>
      <c r="B14" s="140">
        <v>1217310</v>
      </c>
      <c r="C14" s="141"/>
      <c r="D14" s="140">
        <v>3122</v>
      </c>
      <c r="E14" s="142" t="s">
        <v>28</v>
      </c>
      <c r="F14" s="143">
        <v>0</v>
      </c>
      <c r="G14" s="136"/>
      <c r="H14" s="136"/>
      <c r="I14" s="136"/>
      <c r="J14" s="136"/>
      <c r="K14" s="144">
        <v>1807770</v>
      </c>
      <c r="L14" s="72">
        <v>0</v>
      </c>
      <c r="M14" s="81"/>
      <c r="N14" s="82"/>
      <c r="O14" s="82"/>
      <c r="P14" s="82"/>
      <c r="Q14" s="166">
        <v>0</v>
      </c>
      <c r="R14" s="97">
        <v>0</v>
      </c>
      <c r="S14" s="137">
        <v>0</v>
      </c>
      <c r="T14" s="138"/>
      <c r="U14" s="84"/>
      <c r="V14" s="86">
        <v>0</v>
      </c>
      <c r="W14" s="85"/>
      <c r="X14" s="89"/>
      <c r="Y14" s="95"/>
    </row>
    <row r="15" spans="1:25" ht="50.25" hidden="1" customHeight="1">
      <c r="A15" s="79">
        <v>6</v>
      </c>
      <c r="B15" s="140">
        <v>1217310</v>
      </c>
      <c r="C15" s="98"/>
      <c r="D15" s="23">
        <v>3122</v>
      </c>
      <c r="E15" s="24" t="s">
        <v>27</v>
      </c>
      <c r="F15" s="25">
        <v>0</v>
      </c>
      <c r="G15" s="25"/>
      <c r="H15" s="25"/>
      <c r="I15" s="25"/>
      <c r="J15" s="25"/>
      <c r="K15" s="25"/>
      <c r="L15" s="72">
        <v>0</v>
      </c>
      <c r="M15" s="81"/>
      <c r="N15" s="82"/>
      <c r="O15" s="82"/>
      <c r="P15" s="82"/>
      <c r="Q15" s="166">
        <v>0</v>
      </c>
      <c r="R15" s="97">
        <v>0</v>
      </c>
      <c r="S15" s="137">
        <v>0</v>
      </c>
      <c r="T15" s="138"/>
      <c r="U15" s="84"/>
      <c r="V15" s="86">
        <v>0</v>
      </c>
      <c r="W15" s="85"/>
      <c r="X15" s="89"/>
      <c r="Y15" s="95"/>
    </row>
    <row r="16" spans="1:25" ht="34.5" hidden="1" customHeight="1">
      <c r="A16" s="99">
        <v>7</v>
      </c>
      <c r="B16" s="135">
        <v>1216030</v>
      </c>
      <c r="C16" s="168"/>
      <c r="D16" s="134">
        <v>3132</v>
      </c>
      <c r="E16" s="134" t="s">
        <v>25</v>
      </c>
      <c r="F16" s="124"/>
      <c r="G16" s="125"/>
      <c r="H16" s="125"/>
      <c r="I16" s="125"/>
      <c r="J16" s="125"/>
      <c r="K16" s="125"/>
      <c r="L16" s="126">
        <v>0</v>
      </c>
      <c r="M16" s="28"/>
      <c r="N16" s="31"/>
      <c r="O16" s="31"/>
      <c r="P16" s="31"/>
      <c r="Q16" s="107">
        <v>0</v>
      </c>
      <c r="R16" s="154">
        <v>0</v>
      </c>
      <c r="S16" s="318"/>
      <c r="T16" s="319"/>
      <c r="U16" s="91"/>
      <c r="V16" s="30">
        <v>0</v>
      </c>
      <c r="W16" s="85">
        <v>0</v>
      </c>
      <c r="X16" s="133"/>
      <c r="Y16" s="95"/>
    </row>
    <row r="17" spans="1:25" ht="26.45" hidden="1" customHeight="1">
      <c r="A17" s="157"/>
      <c r="B17" s="156"/>
      <c r="C17" s="158" t="s">
        <v>16</v>
      </c>
      <c r="D17" s="159"/>
      <c r="E17" s="160"/>
      <c r="F17" s="161"/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1">
        <f>Q15+Q14+Q13+Q12+Q11+Q10+Q16</f>
        <v>0</v>
      </c>
      <c r="R17" s="161">
        <v>0</v>
      </c>
      <c r="S17" s="161">
        <f>S15+S14+S13+S12+S11+S10+S16</f>
        <v>0</v>
      </c>
      <c r="T17" s="161">
        <f>T15+T14+T13+T12+T11+T10+T16</f>
        <v>0</v>
      </c>
      <c r="U17" s="161">
        <f>U15+U14+U13+U12+U11+U10+U16</f>
        <v>0</v>
      </c>
      <c r="V17" s="161">
        <v>0</v>
      </c>
      <c r="W17" s="161">
        <f>W15+W14+W13+W12+W11+W10+W16</f>
        <v>0</v>
      </c>
      <c r="X17" s="88"/>
      <c r="Y17" s="76"/>
    </row>
    <row r="18" spans="1:25" ht="23.25" customHeight="1">
      <c r="A18" s="309" t="s">
        <v>17</v>
      </c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1"/>
      <c r="X18" s="261"/>
    </row>
    <row r="19" spans="1:25" ht="20.25" customHeight="1">
      <c r="A19" s="340" t="s">
        <v>18</v>
      </c>
      <c r="B19" s="341"/>
      <c r="C19" s="341"/>
      <c r="D19" s="341"/>
      <c r="E19" s="341"/>
      <c r="F19" s="341"/>
      <c r="G19" s="341"/>
      <c r="H19" s="341"/>
      <c r="I19" s="341"/>
      <c r="J19" s="341"/>
      <c r="K19" s="34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41"/>
      <c r="W19" s="342"/>
      <c r="X19" s="260"/>
    </row>
    <row r="20" spans="1:25" ht="149.25" customHeight="1">
      <c r="A20" s="99"/>
      <c r="B20" s="236">
        <v>1216030</v>
      </c>
      <c r="C20" s="162" t="s">
        <v>31</v>
      </c>
      <c r="D20" s="145">
        <v>3132</v>
      </c>
      <c r="E20" s="294">
        <v>2019</v>
      </c>
      <c r="F20" s="124">
        <v>100000</v>
      </c>
      <c r="G20" s="230"/>
      <c r="H20" s="230"/>
      <c r="I20" s="230"/>
      <c r="J20" s="230"/>
      <c r="K20" s="124"/>
      <c r="L20" s="231"/>
      <c r="M20" s="28"/>
      <c r="N20" s="31"/>
      <c r="O20" s="31"/>
      <c r="P20" s="31"/>
      <c r="Q20" s="126"/>
      <c r="R20" s="246"/>
      <c r="S20" s="314"/>
      <c r="T20" s="315"/>
      <c r="U20" s="91"/>
      <c r="V20" s="270">
        <v>100000</v>
      </c>
      <c r="W20" s="85"/>
      <c r="X20" s="253" t="s">
        <v>33</v>
      </c>
      <c r="Y20" s="232"/>
    </row>
    <row r="21" spans="1:25" ht="47.25" hidden="1" customHeight="1">
      <c r="A21" s="169">
        <v>2</v>
      </c>
      <c r="B21" s="178">
        <v>1217461</v>
      </c>
      <c r="C21" s="179"/>
      <c r="D21" s="180">
        <v>3132</v>
      </c>
      <c r="E21" s="181" t="s">
        <v>27</v>
      </c>
      <c r="F21" s="182">
        <v>0</v>
      </c>
      <c r="G21" s="182"/>
      <c r="H21" s="182"/>
      <c r="I21" s="182"/>
      <c r="J21" s="182"/>
      <c r="K21" s="182"/>
      <c r="L21" s="183">
        <v>0</v>
      </c>
      <c r="M21" s="184"/>
      <c r="N21" s="182"/>
      <c r="O21" s="182"/>
      <c r="P21" s="182"/>
      <c r="Q21" s="185">
        <v>0</v>
      </c>
      <c r="R21" s="186">
        <v>0</v>
      </c>
      <c r="S21" s="303"/>
      <c r="T21" s="304"/>
      <c r="U21" s="176"/>
      <c r="V21" s="255">
        <v>0</v>
      </c>
      <c r="W21" s="177"/>
      <c r="X21" s="187"/>
      <c r="Y21" s="90"/>
    </row>
    <row r="22" spans="1:25" ht="87" hidden="1" customHeight="1">
      <c r="A22" s="169">
        <v>3</v>
      </c>
      <c r="B22" s="188">
        <v>1217461</v>
      </c>
      <c r="C22" s="189"/>
      <c r="D22" s="149">
        <v>3132</v>
      </c>
      <c r="E22" s="190">
        <v>2018</v>
      </c>
      <c r="F22" s="191">
        <v>0</v>
      </c>
      <c r="G22" s="192"/>
      <c r="H22" s="192"/>
      <c r="I22" s="192"/>
      <c r="J22" s="192"/>
      <c r="K22" s="192"/>
      <c r="L22" s="191">
        <v>0</v>
      </c>
      <c r="M22" s="193"/>
      <c r="N22" s="194"/>
      <c r="O22" s="194"/>
      <c r="P22" s="194"/>
      <c r="Q22" s="175">
        <v>0</v>
      </c>
      <c r="R22" s="195">
        <v>0</v>
      </c>
      <c r="S22" s="307">
        <v>0</v>
      </c>
      <c r="T22" s="308"/>
      <c r="U22" s="176"/>
      <c r="V22" s="255">
        <v>0</v>
      </c>
      <c r="W22" s="177"/>
      <c r="X22" s="187"/>
      <c r="Y22" s="90"/>
    </row>
    <row r="23" spans="1:25" ht="54.75" hidden="1" customHeight="1">
      <c r="A23" s="169">
        <v>4</v>
      </c>
      <c r="B23" s="188">
        <v>1217461</v>
      </c>
      <c r="C23" s="196"/>
      <c r="D23" s="149">
        <v>3132</v>
      </c>
      <c r="E23" s="197">
        <v>2018</v>
      </c>
      <c r="F23" s="174">
        <v>0</v>
      </c>
      <c r="G23" s="173"/>
      <c r="H23" s="173"/>
      <c r="I23" s="173"/>
      <c r="J23" s="173"/>
      <c r="K23" s="173"/>
      <c r="L23" s="174">
        <v>0</v>
      </c>
      <c r="M23" s="198">
        <v>0.15</v>
      </c>
      <c r="N23" s="199"/>
      <c r="O23" s="199"/>
      <c r="P23" s="199"/>
      <c r="Q23" s="200">
        <v>0</v>
      </c>
      <c r="R23" s="201">
        <v>0</v>
      </c>
      <c r="S23" s="173">
        <v>0</v>
      </c>
      <c r="T23" s="192"/>
      <c r="U23" s="176"/>
      <c r="V23" s="255">
        <v>0</v>
      </c>
      <c r="W23" s="177"/>
      <c r="X23" s="187"/>
      <c r="Y23" s="90"/>
    </row>
    <row r="24" spans="1:25" ht="87.75" hidden="1" customHeight="1">
      <c r="A24" s="169">
        <v>5</v>
      </c>
      <c r="B24" s="188">
        <v>1217461</v>
      </c>
      <c r="C24" s="202"/>
      <c r="D24" s="127">
        <v>3132</v>
      </c>
      <c r="E24" s="197">
        <v>2018</v>
      </c>
      <c r="F24" s="183">
        <v>0</v>
      </c>
      <c r="G24" s="203"/>
      <c r="H24" s="203"/>
      <c r="I24" s="203"/>
      <c r="J24" s="203"/>
      <c r="K24" s="203"/>
      <c r="L24" s="183">
        <v>0</v>
      </c>
      <c r="M24" s="193"/>
      <c r="N24" s="194"/>
      <c r="O24" s="194"/>
      <c r="P24" s="194"/>
      <c r="Q24" s="185">
        <v>0</v>
      </c>
      <c r="R24" s="195">
        <v>0</v>
      </c>
      <c r="S24" s="303">
        <v>0</v>
      </c>
      <c r="T24" s="304"/>
      <c r="U24" s="176"/>
      <c r="V24" s="255">
        <v>0</v>
      </c>
      <c r="W24" s="177"/>
      <c r="X24" s="187"/>
      <c r="Y24" s="90"/>
    </row>
    <row r="25" spans="1:25" s="103" customFormat="1" ht="69" hidden="1" customHeight="1">
      <c r="A25" s="204">
        <v>6</v>
      </c>
      <c r="B25" s="188">
        <v>1217461</v>
      </c>
      <c r="C25" s="205"/>
      <c r="D25" s="206">
        <v>3132</v>
      </c>
      <c r="E25" s="207">
        <v>2018</v>
      </c>
      <c r="F25" s="183">
        <v>0</v>
      </c>
      <c r="G25" s="183"/>
      <c r="H25" s="183"/>
      <c r="I25" s="183"/>
      <c r="J25" s="183"/>
      <c r="K25" s="183"/>
      <c r="L25" s="208">
        <v>0</v>
      </c>
      <c r="M25" s="112"/>
      <c r="N25" s="113"/>
      <c r="O25" s="113"/>
      <c r="P25" s="113"/>
      <c r="Q25" s="209">
        <v>0</v>
      </c>
      <c r="R25" s="210">
        <v>0</v>
      </c>
      <c r="S25" s="303">
        <v>0</v>
      </c>
      <c r="T25" s="304"/>
      <c r="U25" s="211"/>
      <c r="V25" s="256">
        <v>0</v>
      </c>
      <c r="W25" s="212"/>
      <c r="X25" s="187"/>
      <c r="Y25" s="114"/>
    </row>
    <row r="26" spans="1:25" ht="76.5" hidden="1" customHeight="1">
      <c r="A26" s="100">
        <v>4</v>
      </c>
      <c r="B26" s="147" t="s">
        <v>26</v>
      </c>
      <c r="C26" s="148"/>
      <c r="D26" s="149"/>
      <c r="E26" s="149"/>
      <c r="F26" s="174"/>
      <c r="G26" s="150"/>
      <c r="H26" s="150"/>
      <c r="I26" s="150"/>
      <c r="J26" s="150"/>
      <c r="K26" s="151"/>
      <c r="L26" s="152"/>
      <c r="M26" s="102"/>
      <c r="N26" s="101"/>
      <c r="O26" s="101"/>
      <c r="P26" s="101"/>
      <c r="Q26" s="108"/>
      <c r="R26" s="153"/>
      <c r="S26" s="303"/>
      <c r="T26" s="304"/>
      <c r="U26" s="213"/>
      <c r="V26" s="257"/>
      <c r="W26" s="214"/>
      <c r="X26" s="187"/>
      <c r="Y26" s="90"/>
    </row>
    <row r="27" spans="1:25" ht="73.5" hidden="1" customHeight="1">
      <c r="A27" s="215">
        <v>7</v>
      </c>
      <c r="B27" s="188">
        <v>1217461</v>
      </c>
      <c r="C27" s="196"/>
      <c r="D27" s="149">
        <v>3132</v>
      </c>
      <c r="E27" s="190">
        <v>2018</v>
      </c>
      <c r="F27" s="191">
        <v>0</v>
      </c>
      <c r="G27" s="192"/>
      <c r="H27" s="192"/>
      <c r="I27" s="192"/>
      <c r="J27" s="192"/>
      <c r="K27" s="192"/>
      <c r="L27" s="191">
        <v>0</v>
      </c>
      <c r="M27" s="216"/>
      <c r="N27" s="217"/>
      <c r="O27" s="217"/>
      <c r="P27" s="217"/>
      <c r="Q27" s="108">
        <v>0</v>
      </c>
      <c r="R27" s="218">
        <v>0</v>
      </c>
      <c r="S27" s="303"/>
      <c r="T27" s="304"/>
      <c r="U27" s="219"/>
      <c r="V27" s="258">
        <v>0</v>
      </c>
      <c r="W27" s="214"/>
      <c r="X27" s="187"/>
      <c r="Y27" s="90"/>
    </row>
    <row r="28" spans="1:25" ht="213" hidden="1" customHeight="1">
      <c r="A28" s="220">
        <v>8</v>
      </c>
      <c r="B28" s="188">
        <v>1217461</v>
      </c>
      <c r="C28" s="171"/>
      <c r="D28" s="127">
        <v>3132</v>
      </c>
      <c r="E28" s="221" t="s">
        <v>29</v>
      </c>
      <c r="F28" s="183">
        <v>0</v>
      </c>
      <c r="G28" s="203"/>
      <c r="H28" s="203"/>
      <c r="I28" s="203"/>
      <c r="J28" s="203"/>
      <c r="K28" s="203"/>
      <c r="L28" s="183">
        <v>0</v>
      </c>
      <c r="M28" s="216"/>
      <c r="N28" s="217"/>
      <c r="O28" s="217"/>
      <c r="P28" s="217"/>
      <c r="Q28" s="222">
        <v>0</v>
      </c>
      <c r="R28" s="195">
        <v>0</v>
      </c>
      <c r="S28" s="303"/>
      <c r="T28" s="304"/>
      <c r="U28" s="223"/>
      <c r="V28" s="255">
        <v>0</v>
      </c>
      <c r="W28" s="214"/>
      <c r="X28" s="187"/>
      <c r="Y28" s="90"/>
    </row>
    <row r="29" spans="1:25" ht="88.5" hidden="1" customHeight="1">
      <c r="A29" s="220">
        <v>9</v>
      </c>
      <c r="B29" s="188">
        <v>1217461</v>
      </c>
      <c r="C29" s="205"/>
      <c r="D29" s="149">
        <v>3132</v>
      </c>
      <c r="E29" s="149">
        <v>2018</v>
      </c>
      <c r="F29" s="191">
        <v>0</v>
      </c>
      <c r="G29" s="173"/>
      <c r="H29" s="173"/>
      <c r="I29" s="173"/>
      <c r="J29" s="173"/>
      <c r="K29" s="173"/>
      <c r="L29" s="191">
        <v>0</v>
      </c>
      <c r="M29" s="224"/>
      <c r="N29" s="150"/>
      <c r="O29" s="150"/>
      <c r="P29" s="150"/>
      <c r="Q29" s="175">
        <v>0</v>
      </c>
      <c r="R29" s="225">
        <v>0</v>
      </c>
      <c r="S29" s="316"/>
      <c r="T29" s="317"/>
      <c r="U29" s="226"/>
      <c r="V29" s="255">
        <v>0</v>
      </c>
      <c r="W29" s="227"/>
      <c r="X29" s="187"/>
      <c r="Y29" s="90"/>
    </row>
    <row r="30" spans="1:25" ht="114" hidden="1" customHeight="1">
      <c r="A30" s="220">
        <v>10</v>
      </c>
      <c r="B30" s="170">
        <v>1217461</v>
      </c>
      <c r="C30" s="228"/>
      <c r="D30" s="172">
        <v>3132</v>
      </c>
      <c r="E30" s="172">
        <v>2018</v>
      </c>
      <c r="F30" s="174">
        <v>0</v>
      </c>
      <c r="G30" s="173"/>
      <c r="H30" s="173"/>
      <c r="I30" s="173"/>
      <c r="J30" s="173"/>
      <c r="K30" s="173"/>
      <c r="L30" s="174">
        <v>0</v>
      </c>
      <c r="M30" s="224"/>
      <c r="N30" s="150"/>
      <c r="O30" s="150"/>
      <c r="P30" s="150"/>
      <c r="Q30" s="108">
        <v>0</v>
      </c>
      <c r="R30" s="218">
        <v>0</v>
      </c>
      <c r="S30" s="303"/>
      <c r="T30" s="304"/>
      <c r="U30" s="213"/>
      <c r="V30" s="257">
        <v>0</v>
      </c>
      <c r="W30" s="214"/>
      <c r="X30" s="187"/>
      <c r="Y30" s="90"/>
    </row>
    <row r="31" spans="1:25" s="103" customFormat="1" ht="18.75" customHeight="1">
      <c r="A31" s="243"/>
      <c r="B31" s="242"/>
      <c r="C31" s="279" t="s">
        <v>16</v>
      </c>
      <c r="D31" s="280"/>
      <c r="E31" s="281"/>
      <c r="F31" s="282">
        <f>F29+F28+F25+F24+F23+F22+F20</f>
        <v>100000</v>
      </c>
      <c r="G31" s="282">
        <f>SUM(G20:G27)</f>
        <v>0</v>
      </c>
      <c r="H31" s="282">
        <f>SUM(H20:H27)</f>
        <v>0</v>
      </c>
      <c r="I31" s="282">
        <f>SUM(I20:I27)</f>
        <v>0</v>
      </c>
      <c r="J31" s="282">
        <f>SUM(J20:J27)</f>
        <v>0</v>
      </c>
      <c r="K31" s="282">
        <f>SUM(K20:K27)</f>
        <v>0</v>
      </c>
      <c r="L31" s="282">
        <f>L25+L24+L23</f>
        <v>0</v>
      </c>
      <c r="M31" s="282">
        <f>SUM(M20:M27)</f>
        <v>0.15</v>
      </c>
      <c r="N31" s="282">
        <f>SUM(N20:N27)</f>
        <v>0</v>
      </c>
      <c r="O31" s="282">
        <f>SUM(O20:O27)</f>
        <v>0</v>
      </c>
      <c r="P31" s="282">
        <f>SUM(P20:P27)</f>
        <v>0</v>
      </c>
      <c r="Q31" s="282">
        <f>Q20+Q21+Q22+Q23+Q24+Q25+Q27+Q28+Q29+Q30</f>
        <v>0</v>
      </c>
      <c r="R31" s="282">
        <f>R20+R21+R22+R23+R24+R25+R27+R28+R29+R30</f>
        <v>0</v>
      </c>
      <c r="S31" s="282">
        <f>S20+S21+S22+S23+S24+S25+S27+S28+S29+S30</f>
        <v>0</v>
      </c>
      <c r="T31" s="282">
        <f>T20+T21+T22+T23+T24+T25+T27+T28+T29+T30</f>
        <v>0</v>
      </c>
      <c r="U31" s="282">
        <f>U20+U21+U22+U23+U24+U25+U27+U28+U29+U30</f>
        <v>0</v>
      </c>
      <c r="V31" s="282">
        <f>V20</f>
        <v>100000</v>
      </c>
      <c r="W31" s="282">
        <f>SUM(W20:W27)</f>
        <v>0</v>
      </c>
      <c r="X31" s="284"/>
    </row>
    <row r="32" spans="1:25" ht="24" customHeight="1">
      <c r="A32" s="309" t="s">
        <v>34</v>
      </c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1"/>
      <c r="X32" s="229"/>
    </row>
    <row r="33" spans="1:25" ht="36" customHeight="1">
      <c r="A33" s="27">
        <v>1</v>
      </c>
      <c r="B33" s="263" t="s">
        <v>20</v>
      </c>
      <c r="C33" s="262" t="s">
        <v>35</v>
      </c>
      <c r="D33" s="145">
        <v>3132</v>
      </c>
      <c r="E33" s="128">
        <v>2019</v>
      </c>
      <c r="F33" s="264">
        <v>299949</v>
      </c>
      <c r="G33" s="25"/>
      <c r="H33" s="25"/>
      <c r="I33" s="25"/>
      <c r="J33" s="25"/>
      <c r="K33" s="25"/>
      <c r="L33" s="72"/>
      <c r="M33" s="26"/>
      <c r="N33" s="233"/>
      <c r="O33" s="233"/>
      <c r="P33" s="233"/>
      <c r="Q33" s="72"/>
      <c r="R33" s="247"/>
      <c r="S33" s="314"/>
      <c r="T33" s="315"/>
      <c r="U33" s="234"/>
      <c r="V33" s="273">
        <v>299949</v>
      </c>
      <c r="W33" s="235"/>
      <c r="X33" s="253" t="s">
        <v>51</v>
      </c>
    </row>
    <row r="34" spans="1:25" ht="39" customHeight="1">
      <c r="A34" s="27">
        <v>2</v>
      </c>
      <c r="B34" s="263" t="s">
        <v>20</v>
      </c>
      <c r="C34" s="262" t="s">
        <v>36</v>
      </c>
      <c r="D34" s="145">
        <v>3132</v>
      </c>
      <c r="E34" s="128">
        <v>2019</v>
      </c>
      <c r="F34" s="264">
        <v>989829</v>
      </c>
      <c r="G34" s="25"/>
      <c r="H34" s="25"/>
      <c r="I34" s="25"/>
      <c r="J34" s="25"/>
      <c r="K34" s="25"/>
      <c r="L34" s="72"/>
      <c r="M34" s="26"/>
      <c r="N34" s="233"/>
      <c r="O34" s="233"/>
      <c r="P34" s="233"/>
      <c r="Q34" s="72"/>
      <c r="R34" s="247"/>
      <c r="S34" s="314"/>
      <c r="T34" s="315"/>
      <c r="U34" s="234"/>
      <c r="V34" s="273">
        <v>989829</v>
      </c>
      <c r="W34" s="235"/>
      <c r="X34" s="253" t="s">
        <v>51</v>
      </c>
    </row>
    <row r="35" spans="1:25" ht="36.75" customHeight="1">
      <c r="A35" s="27">
        <v>3</v>
      </c>
      <c r="B35" s="263" t="s">
        <v>20</v>
      </c>
      <c r="C35" s="262" t="s">
        <v>37</v>
      </c>
      <c r="D35" s="145">
        <v>3132</v>
      </c>
      <c r="E35" s="128">
        <v>2019</v>
      </c>
      <c r="F35" s="264">
        <v>986756</v>
      </c>
      <c r="G35" s="25"/>
      <c r="H35" s="25"/>
      <c r="I35" s="25"/>
      <c r="J35" s="25"/>
      <c r="K35" s="25"/>
      <c r="L35" s="72"/>
      <c r="M35" s="26"/>
      <c r="N35" s="233"/>
      <c r="O35" s="233"/>
      <c r="P35" s="233"/>
      <c r="Q35" s="72"/>
      <c r="R35" s="247"/>
      <c r="S35" s="251"/>
      <c r="T35" s="252"/>
      <c r="U35" s="234"/>
      <c r="V35" s="273">
        <v>986756</v>
      </c>
      <c r="W35" s="235"/>
      <c r="X35" s="253" t="s">
        <v>51</v>
      </c>
    </row>
    <row r="36" spans="1:25" ht="97.5" hidden="1" customHeight="1">
      <c r="A36" s="79">
        <v>3</v>
      </c>
      <c r="B36" s="29" t="s">
        <v>20</v>
      </c>
      <c r="C36" s="167"/>
      <c r="D36" s="23">
        <v>3132</v>
      </c>
      <c r="E36" s="24">
        <v>2018</v>
      </c>
      <c r="F36" s="25"/>
      <c r="G36" s="78"/>
      <c r="H36" s="78"/>
      <c r="I36" s="78"/>
      <c r="J36" s="78"/>
      <c r="K36" s="78"/>
      <c r="L36" s="77"/>
      <c r="M36" s="92"/>
      <c r="N36" s="93"/>
      <c r="O36" s="93"/>
      <c r="P36" s="93"/>
      <c r="Q36" s="106">
        <v>0</v>
      </c>
      <c r="R36" s="155">
        <v>0</v>
      </c>
      <c r="S36" s="305"/>
      <c r="T36" s="306"/>
      <c r="U36" s="84"/>
      <c r="V36" s="274">
        <v>0</v>
      </c>
      <c r="W36" s="94"/>
      <c r="X36" s="89"/>
      <c r="Y36" s="95"/>
    </row>
    <row r="37" spans="1:25" ht="96.75" hidden="1" customHeight="1">
      <c r="A37" s="79">
        <v>4</v>
      </c>
      <c r="B37" s="163" t="s">
        <v>20</v>
      </c>
      <c r="C37" s="162"/>
      <c r="D37" s="145">
        <v>3132</v>
      </c>
      <c r="E37" s="24">
        <v>2018</v>
      </c>
      <c r="F37" s="146">
        <v>0</v>
      </c>
      <c r="G37" s="72"/>
      <c r="H37" s="72"/>
      <c r="I37" s="164"/>
      <c r="J37" s="165"/>
      <c r="K37" s="165"/>
      <c r="L37" s="72">
        <v>0</v>
      </c>
      <c r="M37" s="139"/>
      <c r="N37" s="93"/>
      <c r="O37" s="93"/>
      <c r="P37" s="93"/>
      <c r="Q37" s="106"/>
      <c r="R37" s="155">
        <v>0</v>
      </c>
      <c r="S37" s="305">
        <v>0</v>
      </c>
      <c r="T37" s="306"/>
      <c r="U37" s="84"/>
      <c r="V37" s="275">
        <v>0</v>
      </c>
      <c r="W37" s="94"/>
      <c r="X37" s="89"/>
      <c r="Y37" s="95"/>
    </row>
    <row r="38" spans="1:25" s="103" customFormat="1" ht="20.25" customHeight="1">
      <c r="A38" s="243"/>
      <c r="B38" s="242"/>
      <c r="C38" s="279" t="s">
        <v>16</v>
      </c>
      <c r="D38" s="280"/>
      <c r="E38" s="281"/>
      <c r="F38" s="282">
        <f>F35+F34+F33</f>
        <v>2276534</v>
      </c>
      <c r="G38" s="282">
        <f>SUM(G25:G32)</f>
        <v>0</v>
      </c>
      <c r="H38" s="282">
        <f>SUM(H25:H32)</f>
        <v>0</v>
      </c>
      <c r="I38" s="282">
        <f>SUM(I25:I32)</f>
        <v>0</v>
      </c>
      <c r="J38" s="282">
        <f>SUM(J25:J32)</f>
        <v>0</v>
      </c>
      <c r="K38" s="282">
        <f>SUM(K25:K32)</f>
        <v>0</v>
      </c>
      <c r="L38" s="282">
        <f>L30+L29+L28</f>
        <v>0</v>
      </c>
      <c r="M38" s="282">
        <f>SUM(M25:M32)</f>
        <v>0.15</v>
      </c>
      <c r="N38" s="282">
        <f>SUM(N25:N32)</f>
        <v>0</v>
      </c>
      <c r="O38" s="282">
        <f>SUM(O25:O32)</f>
        <v>0</v>
      </c>
      <c r="P38" s="282">
        <f>SUM(P25:P32)</f>
        <v>0</v>
      </c>
      <c r="Q38" s="282"/>
      <c r="R38" s="282"/>
      <c r="S38" s="282"/>
      <c r="T38" s="282" t="e">
        <f>T25+T26+T27+T28+T29+T30+T32+#REF!+T36+T37</f>
        <v>#REF!</v>
      </c>
      <c r="U38" s="282" t="e">
        <f>U25+U26+U27+U28+U29+U30+U32+#REF!+U36+U37</f>
        <v>#REF!</v>
      </c>
      <c r="V38" s="282">
        <f>V35+V34+V33</f>
        <v>2276534</v>
      </c>
      <c r="W38" s="282">
        <f>SUM(W25:W32)</f>
        <v>0</v>
      </c>
      <c r="X38" s="283"/>
      <c r="Y38" s="244"/>
    </row>
    <row r="39" spans="1:25" s="103" customFormat="1" ht="16.5" customHeight="1">
      <c r="A39" s="271"/>
      <c r="B39" s="312" t="s">
        <v>42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2"/>
      <c r="R39" s="312"/>
      <c r="S39" s="312"/>
      <c r="T39" s="312"/>
      <c r="U39" s="312"/>
      <c r="V39" s="312"/>
      <c r="W39" s="312"/>
      <c r="X39" s="313"/>
      <c r="Y39" s="244"/>
    </row>
    <row r="40" spans="1:25" s="103" customFormat="1" ht="190.5" customHeight="1">
      <c r="A40" s="27">
        <v>1</v>
      </c>
      <c r="B40" s="236">
        <v>1216012</v>
      </c>
      <c r="C40" s="96" t="s">
        <v>43</v>
      </c>
      <c r="D40" s="145">
        <v>3210</v>
      </c>
      <c r="E40" s="145" t="s">
        <v>44</v>
      </c>
      <c r="F40" s="240">
        <v>6598000</v>
      </c>
      <c r="G40" s="272"/>
      <c r="H40" s="272"/>
      <c r="I40" s="272"/>
      <c r="J40" s="272"/>
      <c r="K40" s="272"/>
      <c r="L40" s="72">
        <v>1979400</v>
      </c>
      <c r="M40" s="104"/>
      <c r="N40" s="272"/>
      <c r="O40" s="272"/>
      <c r="P40" s="272"/>
      <c r="Q40" s="115">
        <v>6598000</v>
      </c>
      <c r="R40" s="72">
        <v>4618600</v>
      </c>
      <c r="S40" s="146">
        <v>4618600</v>
      </c>
      <c r="T40" s="272"/>
      <c r="U40" s="272"/>
      <c r="V40" s="276">
        <v>3263700</v>
      </c>
      <c r="W40" s="104"/>
      <c r="X40" s="253" t="s">
        <v>52</v>
      </c>
      <c r="Y40" s="244"/>
    </row>
    <row r="41" spans="1:25" s="103" customFormat="1" ht="165" customHeight="1">
      <c r="A41" s="27">
        <v>2</v>
      </c>
      <c r="B41" s="236">
        <v>1216012</v>
      </c>
      <c r="C41" s="96" t="s">
        <v>46</v>
      </c>
      <c r="D41" s="145">
        <v>3210</v>
      </c>
      <c r="E41" s="128" t="s">
        <v>27</v>
      </c>
      <c r="F41" s="237">
        <v>37500000</v>
      </c>
      <c r="G41" s="272"/>
      <c r="H41" s="272"/>
      <c r="I41" s="272"/>
      <c r="J41" s="272"/>
      <c r="K41" s="272"/>
      <c r="L41" s="115">
        <v>3785158</v>
      </c>
      <c r="M41" s="104"/>
      <c r="N41" s="272"/>
      <c r="O41" s="272"/>
      <c r="P41" s="272"/>
      <c r="Q41" s="115">
        <v>3785158</v>
      </c>
      <c r="R41" s="72">
        <v>19494842</v>
      </c>
      <c r="S41" s="146">
        <v>19494842</v>
      </c>
      <c r="T41" s="272"/>
      <c r="U41" s="272"/>
      <c r="V41" s="277">
        <v>25000000</v>
      </c>
      <c r="W41" s="104"/>
      <c r="X41" s="253" t="s">
        <v>53</v>
      </c>
      <c r="Y41" s="244"/>
    </row>
    <row r="42" spans="1:25" s="103" customFormat="1" ht="20.25" customHeight="1">
      <c r="A42" s="27"/>
      <c r="B42" s="236"/>
      <c r="C42" s="279" t="s">
        <v>41</v>
      </c>
      <c r="D42" s="285"/>
      <c r="E42" s="286"/>
      <c r="F42" s="287">
        <f>F41+F40</f>
        <v>44098000</v>
      </c>
      <c r="G42" s="288"/>
      <c r="H42" s="288"/>
      <c r="I42" s="288"/>
      <c r="J42" s="288"/>
      <c r="K42" s="288"/>
      <c r="L42" s="289">
        <f>L41+L40</f>
        <v>5764558</v>
      </c>
      <c r="M42" s="290" t="s">
        <v>50</v>
      </c>
      <c r="N42" s="288"/>
      <c r="O42" s="288"/>
      <c r="P42" s="288"/>
      <c r="Q42" s="289">
        <f>Q41+Q40</f>
        <v>10383158</v>
      </c>
      <c r="R42" s="291">
        <f>R41+R40</f>
        <v>24113442</v>
      </c>
      <c r="S42" s="291">
        <f>S41+S40</f>
        <v>24113442</v>
      </c>
      <c r="T42" s="288"/>
      <c r="U42" s="288"/>
      <c r="V42" s="291">
        <f>V41+V40</f>
        <v>28263700</v>
      </c>
      <c r="W42" s="290"/>
      <c r="X42" s="290"/>
      <c r="Y42" s="244"/>
    </row>
    <row r="43" spans="1:25" s="103" customFormat="1" ht="22.5" customHeight="1">
      <c r="A43" s="364" t="s">
        <v>32</v>
      </c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5"/>
      <c r="O43" s="365"/>
      <c r="P43" s="365"/>
      <c r="Q43" s="365"/>
      <c r="R43" s="365"/>
      <c r="S43" s="365"/>
      <c r="T43" s="365"/>
      <c r="U43" s="365"/>
      <c r="V43" s="365"/>
      <c r="W43" s="365"/>
      <c r="X43" s="366"/>
      <c r="Y43" s="244"/>
    </row>
    <row r="44" spans="1:25" ht="129.75" customHeight="1">
      <c r="A44" s="79">
        <v>1</v>
      </c>
      <c r="B44" s="268">
        <v>1217310</v>
      </c>
      <c r="C44" s="266" t="s">
        <v>38</v>
      </c>
      <c r="D44" s="265">
        <v>3132</v>
      </c>
      <c r="E44" s="145">
        <v>2019</v>
      </c>
      <c r="F44" s="269">
        <v>17000</v>
      </c>
      <c r="G44" s="146"/>
      <c r="H44" s="146"/>
      <c r="I44" s="146"/>
      <c r="J44" s="146"/>
      <c r="K44" s="146"/>
      <c r="L44" s="72">
        <v>0</v>
      </c>
      <c r="M44" s="139"/>
      <c r="N44" s="93"/>
      <c r="O44" s="93"/>
      <c r="P44" s="93"/>
      <c r="Q44" s="106"/>
      <c r="R44" s="72"/>
      <c r="S44" s="72"/>
      <c r="T44" s="72"/>
      <c r="U44" s="146"/>
      <c r="V44" s="278">
        <v>17000</v>
      </c>
      <c r="W44" s="72"/>
      <c r="X44" s="253" t="s">
        <v>47</v>
      </c>
      <c r="Y44" s="95"/>
    </row>
    <row r="45" spans="1:25" ht="114" customHeight="1">
      <c r="A45" s="79">
        <v>2</v>
      </c>
      <c r="B45" s="268">
        <v>1217310</v>
      </c>
      <c r="C45" s="266" t="s">
        <v>39</v>
      </c>
      <c r="D45" s="265">
        <v>3132</v>
      </c>
      <c r="E45" s="145">
        <v>2019</v>
      </c>
      <c r="F45" s="269">
        <v>12000</v>
      </c>
      <c r="G45" s="146"/>
      <c r="H45" s="146"/>
      <c r="I45" s="146"/>
      <c r="J45" s="146"/>
      <c r="K45" s="146"/>
      <c r="L45" s="72">
        <v>0</v>
      </c>
      <c r="M45" s="139"/>
      <c r="N45" s="93"/>
      <c r="O45" s="93"/>
      <c r="P45" s="93"/>
      <c r="Q45" s="106"/>
      <c r="R45" s="72"/>
      <c r="S45" s="146"/>
      <c r="T45" s="72"/>
      <c r="U45" s="238"/>
      <c r="V45" s="277">
        <v>12000</v>
      </c>
      <c r="W45" s="239"/>
      <c r="X45" s="253" t="s">
        <v>48</v>
      </c>
      <c r="Y45" s="95"/>
    </row>
    <row r="46" spans="1:25" ht="123" customHeight="1">
      <c r="A46" s="79">
        <v>3</v>
      </c>
      <c r="B46" s="268">
        <v>1217310</v>
      </c>
      <c r="C46" s="267" t="s">
        <v>40</v>
      </c>
      <c r="D46" s="265">
        <v>3132</v>
      </c>
      <c r="E46" s="145">
        <v>2019</v>
      </c>
      <c r="F46" s="269">
        <v>5000</v>
      </c>
      <c r="G46" s="146"/>
      <c r="H46" s="146"/>
      <c r="I46" s="146"/>
      <c r="J46" s="146"/>
      <c r="K46" s="146"/>
      <c r="L46" s="72">
        <v>0</v>
      </c>
      <c r="M46" s="139"/>
      <c r="N46" s="93"/>
      <c r="O46" s="93"/>
      <c r="P46" s="93"/>
      <c r="Q46" s="106"/>
      <c r="R46" s="241"/>
      <c r="S46" s="245"/>
      <c r="T46" s="138"/>
      <c r="U46" s="84"/>
      <c r="V46" s="277">
        <v>5000</v>
      </c>
      <c r="W46" s="94"/>
      <c r="X46" s="253" t="s">
        <v>49</v>
      </c>
      <c r="Y46" s="95"/>
    </row>
    <row r="47" spans="1:25" ht="23.25" customHeight="1">
      <c r="A47" s="243"/>
      <c r="B47" s="242"/>
      <c r="C47" s="279" t="s">
        <v>41</v>
      </c>
      <c r="D47" s="280"/>
      <c r="E47" s="281"/>
      <c r="F47" s="282">
        <f>F46+F45+F44</f>
        <v>34000</v>
      </c>
      <c r="G47" s="282">
        <f>SUM(G36:G46)</f>
        <v>0</v>
      </c>
      <c r="H47" s="282">
        <f>SUM(H36:H46)</f>
        <v>0</v>
      </c>
      <c r="I47" s="282">
        <f>SUM(I36:I46)</f>
        <v>0</v>
      </c>
      <c r="J47" s="282">
        <f>SUM(J36:J46)</f>
        <v>0</v>
      </c>
      <c r="K47" s="282">
        <f>SUM(K36:K46)</f>
        <v>0</v>
      </c>
      <c r="L47" s="292">
        <f>L46+L45+L44</f>
        <v>0</v>
      </c>
      <c r="M47" s="282">
        <f>SUM(M36:M46)</f>
        <v>0.15</v>
      </c>
      <c r="N47" s="282">
        <f>SUM(N36:N46)</f>
        <v>0</v>
      </c>
      <c r="O47" s="282">
        <f>SUM(O36:O46)</f>
        <v>0</v>
      </c>
      <c r="P47" s="282">
        <f>SUM(P36:P46)</f>
        <v>0</v>
      </c>
      <c r="Q47" s="292">
        <f>Q46+Q45+Q44</f>
        <v>0</v>
      </c>
      <c r="R47" s="292">
        <f>R46+R45+R44</f>
        <v>0</v>
      </c>
      <c r="S47" s="292">
        <f>S46+S45+S44</f>
        <v>0</v>
      </c>
      <c r="T47" s="282" t="e">
        <f>#REF!+T36+T37+T38+#REF!+T44+T46+#REF!+#REF!+#REF!</f>
        <v>#REF!</v>
      </c>
      <c r="U47" s="282" t="e">
        <f>#REF!+U36+U37+U38+#REF!+U44+U46+#REF!+#REF!+#REF!</f>
        <v>#REF!</v>
      </c>
      <c r="V47" s="282">
        <f>V46+V45+V44</f>
        <v>34000</v>
      </c>
      <c r="W47" s="282"/>
      <c r="X47" s="293"/>
      <c r="Y47" s="95"/>
    </row>
    <row r="48" spans="1:25" ht="21.75" customHeight="1">
      <c r="A48" s="248"/>
      <c r="B48" s="295"/>
      <c r="C48" s="296" t="s">
        <v>16</v>
      </c>
      <c r="D48" s="297"/>
      <c r="E48" s="298"/>
      <c r="F48" s="298">
        <f>F47+F42+F38+F31</f>
        <v>46508534</v>
      </c>
      <c r="G48" s="259" t="e">
        <f>SUM(#REF!)</f>
        <v>#REF!</v>
      </c>
      <c r="H48" s="259" t="e">
        <f>SUM(#REF!)</f>
        <v>#REF!</v>
      </c>
      <c r="I48" s="259" t="e">
        <f>SUM(#REF!)</f>
        <v>#REF!</v>
      </c>
      <c r="J48" s="259" t="e">
        <f>SUM(#REF!)</f>
        <v>#REF!</v>
      </c>
      <c r="K48" s="259" t="e">
        <f>#REF!+#REF!+#REF!</f>
        <v>#REF!</v>
      </c>
      <c r="L48" s="298">
        <f>L42</f>
        <v>5764558</v>
      </c>
      <c r="M48" s="298" t="e">
        <f>SUM(#REF!)</f>
        <v>#REF!</v>
      </c>
      <c r="N48" s="259" t="e">
        <f>SUM(#REF!)</f>
        <v>#REF!</v>
      </c>
      <c r="O48" s="259" t="e">
        <f>SUM(#REF!)</f>
        <v>#REF!</v>
      </c>
      <c r="P48" s="259" t="e">
        <f>#REF!+#REF!+#REF!+#REF!+#REF!+#REF!+#REF!+#REF!+#REF!+#REF!</f>
        <v>#REF!</v>
      </c>
      <c r="Q48" s="298">
        <f>Q42</f>
        <v>10383158</v>
      </c>
      <c r="R48" s="298">
        <f>R42</f>
        <v>24113442</v>
      </c>
      <c r="S48" s="298">
        <f>S42</f>
        <v>24113442</v>
      </c>
      <c r="T48" s="259" t="e">
        <f>#REF!+#REF!+#REF!+#REF!+#REF!+#REF!+#REF!+#REF!+#REF!+#REF!</f>
        <v>#REF!</v>
      </c>
      <c r="U48" s="259" t="e">
        <f>#REF!+#REF!+#REF!+#REF!+#REF!+#REF!+#REF!+#REF!+#REF!+#REF!</f>
        <v>#REF!</v>
      </c>
      <c r="V48" s="298">
        <f>V47+V42+V38+V31</f>
        <v>30674234</v>
      </c>
      <c r="W48" s="299"/>
      <c r="X48" s="300"/>
    </row>
    <row r="49" spans="1:27" ht="27" customHeight="1">
      <c r="A49" s="249"/>
      <c r="B49" s="301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250"/>
    </row>
    <row r="50" spans="1:27" s="123" customFormat="1" ht="48.75" customHeight="1">
      <c r="A50" s="116"/>
      <c r="B50" s="116"/>
      <c r="C50" s="132" t="s">
        <v>54</v>
      </c>
      <c r="D50" s="116"/>
      <c r="E50" s="116"/>
      <c r="F50" s="116"/>
      <c r="G50" s="116"/>
      <c r="H50" s="116"/>
      <c r="I50" s="117"/>
      <c r="J50" s="117"/>
      <c r="K50" s="117"/>
      <c r="L50" s="118"/>
      <c r="M50" s="119"/>
      <c r="N50" s="119"/>
      <c r="O50" s="119"/>
      <c r="P50" s="120"/>
      <c r="Q50" s="121" t="e">
        <f>#REF!+Q31+#REF!+#REF!+#REF!+#REF!+#REF!+#REF!+#REF!+#REF!+#REF!+#REF!+#REF!+#REF!+#REF!</f>
        <v>#REF!</v>
      </c>
      <c r="R50" s="117"/>
      <c r="S50" s="320" t="s">
        <v>55</v>
      </c>
      <c r="T50" s="320"/>
      <c r="U50" s="320"/>
      <c r="V50" s="320"/>
      <c r="W50" s="122"/>
      <c r="X50" s="355"/>
      <c r="Y50" s="355"/>
      <c r="Z50" s="355"/>
      <c r="AA50" s="355"/>
    </row>
    <row r="51" spans="1:27" ht="62.25" customHeight="1">
      <c r="A51" s="32"/>
      <c r="B51" s="41"/>
      <c r="C51" s="42"/>
      <c r="D51" s="43"/>
      <c r="E51" s="35"/>
      <c r="F51" s="36"/>
      <c r="G51" s="37"/>
      <c r="H51" s="37"/>
      <c r="I51" s="37"/>
      <c r="J51" s="37"/>
      <c r="K51" s="37"/>
      <c r="L51" s="73"/>
      <c r="M51" s="39"/>
      <c r="N51" s="40"/>
      <c r="O51" s="40"/>
      <c r="P51" s="40"/>
      <c r="Q51" s="44"/>
      <c r="R51" s="40"/>
      <c r="S51" s="37"/>
      <c r="T51" s="37"/>
      <c r="U51" s="45"/>
    </row>
    <row r="52" spans="1:27">
      <c r="A52" s="46"/>
      <c r="B52" s="47"/>
      <c r="C52" s="48"/>
      <c r="D52" s="34"/>
      <c r="E52" s="35"/>
      <c r="F52" s="36"/>
      <c r="G52" s="37"/>
      <c r="H52" s="37"/>
      <c r="I52" s="37"/>
      <c r="J52" s="37"/>
      <c r="K52" s="37"/>
      <c r="L52" s="73"/>
      <c r="M52" s="39"/>
      <c r="N52" s="40"/>
      <c r="O52" s="40"/>
      <c r="P52" s="40"/>
      <c r="Q52" s="49" t="e">
        <f>#REF!+Q31+#REF!+#REF!+#REF!+#REF!+#REF!+#REF!+#REF!+#REF!+#REF!+#REF!+#REF!+#REF!+#REF!</f>
        <v>#REF!</v>
      </c>
      <c r="R52" s="109"/>
      <c r="S52" s="37"/>
      <c r="T52" s="37"/>
      <c r="U52" s="45"/>
    </row>
    <row r="53" spans="1:27">
      <c r="A53" s="32"/>
      <c r="B53" s="50"/>
      <c r="C53" s="22"/>
      <c r="D53" s="34" t="s">
        <v>15</v>
      </c>
      <c r="E53" s="35"/>
      <c r="F53" s="36"/>
      <c r="G53" s="37"/>
      <c r="H53" s="37"/>
      <c r="I53" s="37"/>
      <c r="J53" s="37"/>
      <c r="K53" s="37"/>
      <c r="L53" s="73"/>
      <c r="M53" s="39"/>
      <c r="N53" s="40"/>
      <c r="O53" s="40"/>
      <c r="P53" s="40"/>
      <c r="Q53" s="40"/>
      <c r="R53" s="40"/>
      <c r="S53" s="37"/>
      <c r="T53" s="37"/>
      <c r="U53" s="45"/>
    </row>
    <row r="54" spans="1:27">
      <c r="A54" s="32"/>
      <c r="B54" s="33"/>
      <c r="C54" s="22"/>
      <c r="D54" s="34"/>
      <c r="E54" s="35"/>
      <c r="F54" s="36"/>
      <c r="G54" s="37"/>
      <c r="H54" s="37"/>
      <c r="I54" s="37"/>
      <c r="J54" s="37"/>
      <c r="K54" s="37"/>
      <c r="L54" s="73"/>
      <c r="M54" s="39"/>
      <c r="N54" s="40"/>
      <c r="O54" s="40"/>
      <c r="P54" s="40"/>
      <c r="Q54" s="40"/>
      <c r="R54" s="40"/>
      <c r="S54" s="37"/>
      <c r="T54" s="37"/>
      <c r="U54" s="45"/>
    </row>
    <row r="55" spans="1:27">
      <c r="A55" s="32"/>
      <c r="B55" s="33"/>
      <c r="C55" s="22"/>
      <c r="D55" s="34"/>
      <c r="E55" s="35"/>
      <c r="F55" s="36"/>
      <c r="G55" s="37"/>
      <c r="H55" s="37"/>
      <c r="I55" s="37"/>
      <c r="J55" s="37"/>
      <c r="K55" s="37"/>
      <c r="L55" s="73"/>
      <c r="M55" s="39"/>
      <c r="N55" s="40"/>
      <c r="O55" s="40"/>
      <c r="P55" s="40"/>
      <c r="Q55" s="40"/>
      <c r="R55" s="40"/>
      <c r="S55" s="37"/>
      <c r="T55" s="37"/>
      <c r="U55" s="45"/>
    </row>
    <row r="56" spans="1:27">
      <c r="A56" s="32"/>
      <c r="B56" s="33"/>
      <c r="C56" s="51"/>
      <c r="D56" s="52"/>
      <c r="E56" s="53"/>
      <c r="F56" s="54"/>
      <c r="G56" s="37"/>
      <c r="H56" s="37"/>
      <c r="I56" s="37"/>
      <c r="J56" s="37"/>
      <c r="K56" s="37"/>
      <c r="L56" s="73"/>
      <c r="M56" s="39"/>
      <c r="N56" s="40"/>
      <c r="O56" s="40"/>
      <c r="P56" s="40"/>
      <c r="Q56" s="40"/>
      <c r="R56" s="40"/>
      <c r="S56" s="37"/>
      <c r="T56" s="37"/>
      <c r="U56" s="45"/>
    </row>
    <row r="57" spans="1:27">
      <c r="A57" s="32"/>
      <c r="B57" s="33"/>
      <c r="C57" s="22"/>
      <c r="D57" s="34"/>
      <c r="E57" s="35"/>
      <c r="F57" s="36"/>
      <c r="G57" s="37"/>
      <c r="H57" s="37"/>
      <c r="I57" s="37"/>
      <c r="J57" s="37"/>
      <c r="K57" s="37"/>
      <c r="L57" s="73"/>
      <c r="M57" s="39"/>
      <c r="N57" s="40"/>
      <c r="O57" s="40"/>
      <c r="P57" s="40"/>
      <c r="Q57" s="40"/>
      <c r="R57" s="40"/>
      <c r="S57" s="37"/>
      <c r="T57" s="37"/>
      <c r="U57" s="45"/>
    </row>
    <row r="58" spans="1:27">
      <c r="A58" s="32"/>
      <c r="B58" s="33"/>
      <c r="C58" s="22"/>
      <c r="D58" s="34"/>
      <c r="E58" s="35"/>
      <c r="F58" s="38"/>
      <c r="G58" s="37"/>
      <c r="H58" s="37"/>
      <c r="I58" s="37"/>
      <c r="J58" s="37"/>
      <c r="K58" s="37"/>
      <c r="L58" s="73"/>
      <c r="M58" s="39"/>
      <c r="N58" s="40"/>
      <c r="O58" s="40"/>
      <c r="P58" s="40"/>
      <c r="Q58" s="40"/>
      <c r="R58" s="40"/>
      <c r="S58" s="37"/>
      <c r="T58" s="37"/>
      <c r="U58" s="45"/>
    </row>
    <row r="59" spans="1:27">
      <c r="A59" s="4"/>
      <c r="B59" s="33"/>
      <c r="C59" s="55"/>
      <c r="D59" s="56"/>
      <c r="E59" s="57"/>
      <c r="F59" s="38"/>
      <c r="G59" s="38"/>
      <c r="H59" s="38"/>
      <c r="I59" s="38"/>
      <c r="J59" s="38"/>
      <c r="K59" s="38"/>
      <c r="L59" s="73"/>
      <c r="M59" s="58"/>
      <c r="N59" s="57"/>
      <c r="O59" s="57"/>
      <c r="P59" s="57"/>
      <c r="Q59" s="57"/>
      <c r="R59" s="105"/>
      <c r="S59" s="38"/>
      <c r="T59" s="38"/>
      <c r="U59" s="2"/>
    </row>
    <row r="60" spans="1:27">
      <c r="A60" s="32"/>
      <c r="B60" s="33"/>
      <c r="C60" s="51"/>
      <c r="D60" s="52"/>
      <c r="E60" s="53"/>
      <c r="F60" s="38"/>
      <c r="G60" s="37"/>
      <c r="H60" s="37"/>
      <c r="I60" s="37"/>
      <c r="J60" s="37"/>
      <c r="K60" s="37"/>
      <c r="L60" s="73"/>
      <c r="M60" s="39"/>
      <c r="N60" s="40"/>
      <c r="O60" s="40"/>
      <c r="P60" s="40"/>
      <c r="Q60" s="40"/>
      <c r="R60" s="40"/>
      <c r="S60" s="37"/>
      <c r="T60" s="37"/>
      <c r="U60" s="45"/>
    </row>
    <row r="61" spans="1:27">
      <c r="A61" s="32"/>
    </row>
    <row r="62" spans="1:27">
      <c r="A62" s="32"/>
    </row>
  </sheetData>
  <autoFilter ref="A4:X50">
    <filterColumn colId="18" showButton="0"/>
    <filterColumn colId="21" showButton="0"/>
  </autoFilter>
  <mergeCells count="52">
    <mergeCell ref="X4:X6"/>
    <mergeCell ref="M4:M6"/>
    <mergeCell ref="A4:A6"/>
    <mergeCell ref="Q4:Q6"/>
    <mergeCell ref="S24:T24"/>
    <mergeCell ref="L4:L6"/>
    <mergeCell ref="S5:S6"/>
    <mergeCell ref="S34:T34"/>
    <mergeCell ref="X50:AA50"/>
    <mergeCell ref="X1:Y1"/>
    <mergeCell ref="B4:B6"/>
    <mergeCell ref="C4:C6"/>
    <mergeCell ref="E4:E6"/>
    <mergeCell ref="A2:X3"/>
    <mergeCell ref="S10:T10"/>
    <mergeCell ref="S11:T11"/>
    <mergeCell ref="A43:X43"/>
    <mergeCell ref="S4:T4"/>
    <mergeCell ref="S1:W1"/>
    <mergeCell ref="A19:W19"/>
    <mergeCell ref="A8:W8"/>
    <mergeCell ref="A9:W9"/>
    <mergeCell ref="N4:N6"/>
    <mergeCell ref="G5:H5"/>
    <mergeCell ref="I5:J5"/>
    <mergeCell ref="U4:U6"/>
    <mergeCell ref="S50:V50"/>
    <mergeCell ref="V4:W5"/>
    <mergeCell ref="T5:T6"/>
    <mergeCell ref="O4:O6"/>
    <mergeCell ref="D4:D6"/>
    <mergeCell ref="F4:F6"/>
    <mergeCell ref="K4:K6"/>
    <mergeCell ref="S37:T37"/>
    <mergeCell ref="R4:R6"/>
    <mergeCell ref="S12:T12"/>
    <mergeCell ref="S20:T20"/>
    <mergeCell ref="S27:T27"/>
    <mergeCell ref="S28:T28"/>
    <mergeCell ref="S29:T29"/>
    <mergeCell ref="S16:T16"/>
    <mergeCell ref="A18:W18"/>
    <mergeCell ref="B49:W49"/>
    <mergeCell ref="S25:T25"/>
    <mergeCell ref="S26:T26"/>
    <mergeCell ref="S36:T36"/>
    <mergeCell ref="S21:T21"/>
    <mergeCell ref="S22:T22"/>
    <mergeCell ref="S30:T30"/>
    <mergeCell ref="A32:W32"/>
    <mergeCell ref="B39:X39"/>
    <mergeCell ref="S33:T33"/>
  </mergeCells>
  <phoneticPr fontId="0" type="noConversion"/>
  <pageMargins left="0.43307086614173229" right="0.19685039370078741" top="0.94488188976377963" bottom="0.43307086614173229" header="0.6692913385826772" footer="0.23622047244094491"/>
  <pageSetup paperSize="9" scale="56" fitToHeight="18" orientation="landscape" r:id="rId1"/>
  <headerFooter alignWithMargins="0">
    <oddHeader>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1'!Заголовки_для_печати</vt:lpstr>
      <vt:lpstr>'Додаток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2018-11-13T14:49:25Z</cp:lastPrinted>
  <dcterms:created xsi:type="dcterms:W3CDTF">1996-10-08T23:32:33Z</dcterms:created>
  <dcterms:modified xsi:type="dcterms:W3CDTF">2018-11-13T18:22:48Z</dcterms:modified>
</cp:coreProperties>
</file>