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3\"/>
    </mc:Choice>
  </mc:AlternateContent>
  <bookViews>
    <workbookView xWindow="0" yWindow="0" windowWidth="20490" windowHeight="7290"/>
  </bookViews>
  <sheets>
    <sheet name="Додаток " sheetId="1" r:id="rId1"/>
  </sheets>
  <definedNames>
    <definedName name="_xlnm.Print_Titles" localSheetId="0">'Додаток '!$11:$13</definedName>
    <definedName name="_xlnm.Print_Area" localSheetId="0">'Додаток '!$A$1:$J$61</definedName>
  </definedNames>
  <calcPr calcId="162913" fullCalcOnLoad="1"/>
</workbook>
</file>

<file path=xl/calcChain.xml><?xml version="1.0" encoding="utf-8"?>
<calcChain xmlns="http://schemas.openxmlformats.org/spreadsheetml/2006/main">
  <c r="H48" i="1" l="1"/>
  <c r="G54" i="1"/>
  <c r="H35" i="1"/>
  <c r="H38" i="1"/>
  <c r="H56" i="1"/>
  <c r="G37" i="1"/>
  <c r="G35" i="1" s="1"/>
  <c r="G38" i="1" s="1"/>
  <c r="G49" i="1"/>
  <c r="G48" i="1" s="1"/>
  <c r="G56" i="1" s="1"/>
  <c r="G50" i="1"/>
  <c r="G51" i="1"/>
  <c r="G52" i="1"/>
  <c r="G53" i="1"/>
  <c r="G55" i="1"/>
  <c r="I48" i="1"/>
  <c r="I56" i="1"/>
  <c r="J48" i="1"/>
  <c r="J56" i="1"/>
  <c r="H18" i="1"/>
  <c r="H21" i="1"/>
  <c r="H22" i="1"/>
  <c r="H24" i="1"/>
  <c r="H25" i="1"/>
  <c r="H30" i="1" s="1"/>
  <c r="H14" i="1"/>
  <c r="H17" i="1"/>
  <c r="H31" i="1"/>
  <c r="H34" i="1" s="1"/>
  <c r="H39" i="1"/>
  <c r="H41" i="1"/>
  <c r="H42" i="1"/>
  <c r="G42" i="1" s="1"/>
  <c r="G44" i="1" s="1"/>
  <c r="H44" i="1" s="1"/>
  <c r="H45" i="1"/>
  <c r="H47" i="1" s="1"/>
  <c r="I18" i="1"/>
  <c r="I21" i="1"/>
  <c r="I22" i="1"/>
  <c r="I24" i="1" s="1"/>
  <c r="I25" i="1"/>
  <c r="I30" i="1"/>
  <c r="I14" i="1"/>
  <c r="I17" i="1" s="1"/>
  <c r="I31" i="1"/>
  <c r="I34" i="1"/>
  <c r="I35" i="1"/>
  <c r="I38" i="1" s="1"/>
  <c r="I39" i="1"/>
  <c r="I41" i="1"/>
  <c r="I45" i="1"/>
  <c r="I47" i="1" s="1"/>
  <c r="J18" i="1"/>
  <c r="J21" i="1"/>
  <c r="J22" i="1"/>
  <c r="J24" i="1"/>
  <c r="J25" i="1"/>
  <c r="J30" i="1" s="1"/>
  <c r="J14" i="1"/>
  <c r="J17" i="1"/>
  <c r="J31" i="1"/>
  <c r="J34" i="1" s="1"/>
  <c r="J35" i="1"/>
  <c r="J38" i="1"/>
  <c r="J39" i="1"/>
  <c r="J41" i="1" s="1"/>
  <c r="J45" i="1"/>
  <c r="J47" i="1"/>
  <c r="G19" i="1"/>
  <c r="G18" i="1" s="1"/>
  <c r="G21" i="1" s="1"/>
  <c r="G20" i="1"/>
  <c r="G29" i="1"/>
  <c r="G25" i="1" s="1"/>
  <c r="G30" i="1" s="1"/>
  <c r="G28" i="1"/>
  <c r="G27" i="1"/>
  <c r="G26" i="1"/>
  <c r="G15" i="1"/>
  <c r="G16" i="1"/>
  <c r="G14" i="1"/>
  <c r="G17" i="1" s="1"/>
  <c r="G36" i="1"/>
  <c r="G40" i="1"/>
  <c r="G39" i="1"/>
  <c r="G41" i="1" s="1"/>
  <c r="G46" i="1"/>
  <c r="G45" i="1"/>
  <c r="G47" i="1"/>
  <c r="G43" i="1"/>
  <c r="G33" i="1"/>
  <c r="G32" i="1"/>
  <c r="G23" i="1"/>
  <c r="G31" i="1"/>
  <c r="G34" i="1" s="1"/>
  <c r="G22" i="1"/>
  <c r="G24" i="1"/>
  <c r="H57" i="1" l="1"/>
  <c r="G57" i="1"/>
  <c r="J57" i="1"/>
  <c r="I57" i="1"/>
</calcChain>
</file>

<file path=xl/sharedStrings.xml><?xml version="1.0" encoding="utf-8"?>
<sst xmlns="http://schemas.openxmlformats.org/spreadsheetml/2006/main" count="163" uniqueCount="116">
  <si>
    <t>(грн.)</t>
  </si>
  <si>
    <t>Загальний фонд</t>
  </si>
  <si>
    <t>Спеціальний фонд</t>
  </si>
  <si>
    <t>Найменування місцевої/регіональної програми</t>
  </si>
  <si>
    <t>Усього</t>
  </si>
  <si>
    <t>усього</t>
  </si>
  <si>
    <t>у тому числі бюджет розвитку</t>
  </si>
  <si>
    <t>УСЬОГО</t>
  </si>
  <si>
    <t>Х</t>
  </si>
  <si>
    <t xml:space="preserve">Секретар Чернівецької міської ради                                                                                                                                                             В. Продан                                                                                         </t>
  </si>
  <si>
    <t>1</t>
  </si>
  <si>
    <t>2</t>
  </si>
  <si>
    <t>3</t>
  </si>
  <si>
    <t>Дата та номер документа, яким затверджено місцеву/регіональну програму</t>
  </si>
  <si>
    <t>Всього по програмі: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</si>
  <si>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</si>
  <si>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</si>
  <si>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 xml:space="preserve">Код Функціональної класифікації видатків та кредитування 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</si>
  <si>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</si>
  <si>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(код бюджету)</t>
  </si>
  <si>
    <t>24201100000</t>
  </si>
  <si>
    <t>Зміни до розподілу витрат міського бюджету на реалізацію міських програм у 2020 році</t>
  </si>
  <si>
    <t>VIІ скликання</t>
  </si>
  <si>
    <t>0800000</t>
  </si>
  <si>
    <t>Департамент праці та соціального захисту населення Чернівецької міської ради</t>
  </si>
  <si>
    <t>0813036</t>
  </si>
  <si>
    <t>Компенсаційні виплати на пільговий проїзд електротранспортом окремим категоріям громадян</t>
  </si>
  <si>
    <t>Програма "Захист" м.Чернівців на 2019-2021 роки</t>
  </si>
  <si>
    <t>Програма розвитку освіти міста Чернівців на 2017-2020 роки</t>
  </si>
  <si>
    <t>1200000</t>
  </si>
  <si>
    <t>Департамент житлово-комунального господарства Чернівецької міської ради</t>
  </si>
  <si>
    <t>1213036</t>
  </si>
  <si>
    <t>3036</t>
  </si>
  <si>
    <t>1070</t>
  </si>
  <si>
    <t>Програма фінансової підтримки  комунальних підприємств міста Чернівців та здійснення внесків до їх статутних капіталів на 2017 - 2022 роки (покриття збитків, які виникли на комунальних підприємствах внаслідок неефективного менеджменту та інші заходи)</t>
  </si>
  <si>
    <t xml:space="preserve">Рішення 21 сесії міської ради  VIІ скликання від 02.02.2017 р. №567 </t>
  </si>
  <si>
    <t>1217426</t>
  </si>
  <si>
    <t>7426</t>
  </si>
  <si>
    <t>0453</t>
  </si>
  <si>
    <t>Інші заходи у сфері електротранспорту</t>
  </si>
  <si>
    <t>1217670</t>
  </si>
  <si>
    <t>7670</t>
  </si>
  <si>
    <t>0490</t>
  </si>
  <si>
    <t>Внески до статутного капіталу суб'єктів господарювання</t>
  </si>
  <si>
    <t>Додаток 6</t>
  </si>
  <si>
    <t>Рішення 63 сесії міської ради VIІ скликання від 27.09.2018 р. №1439</t>
  </si>
  <si>
    <t xml:space="preserve">до рішення міської ради </t>
  </si>
  <si>
    <t>0200000</t>
  </si>
  <si>
    <t>Виконавчий комітет Чернівецької міської ради</t>
  </si>
  <si>
    <t>Програма "Молодь міста Чернівців" на 2018-2020 роки</t>
  </si>
  <si>
    <t>0213121</t>
  </si>
  <si>
    <t>3121</t>
  </si>
  <si>
    <t>1040</t>
  </si>
  <si>
    <t>Утримання та забезпечення діяльності центрів соціальних служб для сім`ї, дітей та молоді</t>
  </si>
  <si>
    <t>0213131</t>
  </si>
  <si>
    <t>Здійснення заходів та реалізація проектів на виконання Державної цільової соціальної програми «Молодь України»</t>
  </si>
  <si>
    <t xml:space="preserve">Компенсаційні виплати на пільговий проїзд автомобільним транспортом окремим категоріям громадян </t>
  </si>
  <si>
    <t>0813033</t>
  </si>
  <si>
    <t>1216012</t>
  </si>
  <si>
    <t>1216013</t>
  </si>
  <si>
    <t>6012</t>
  </si>
  <si>
    <t>6013</t>
  </si>
  <si>
    <t>0620</t>
  </si>
  <si>
    <t>Забезпечення діяльності з виробництва, транспортування, постачання теплової енергії</t>
  </si>
  <si>
    <t>Забезпечення діяльності водопровідно-каналізаційного господарства</t>
  </si>
  <si>
    <t>Програма будівництва, реконструкції та капітального ремонту об'єктів житлово-комунального господарства в м.Чернівцях на 2017-2021 роки "Комфортне місто"</t>
  </si>
  <si>
    <t>1217310</t>
  </si>
  <si>
    <t>7310</t>
  </si>
  <si>
    <t>0443</t>
  </si>
  <si>
    <t>Будівництво об'єктів житлово-комунального господарства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</si>
  <si>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</si>
  <si>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</si>
  <si>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</si>
  <si>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</si>
  <si>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Програма запобігання надзвичайним ситуаціям та ліквідації їх наслідків в м. Чернівцях на 2016 - 2020 роки</t>
  </si>
  <si>
    <t>Рішення 68 сесії міської ради VIІ скликання від 28.02.2019р. №1645</t>
  </si>
  <si>
    <t>0320</t>
  </si>
  <si>
    <t>Заходи із запобігання та ліквідації надзвичайних ситуацій та наслідків стихійного лиха</t>
  </si>
  <si>
    <t>1216017</t>
  </si>
  <si>
    <t>6017</t>
  </si>
  <si>
    <t>Інша діяльність, пов'язана з експлуатацією  об'єктів житлово-комунального господарства</t>
  </si>
  <si>
    <t>1217640</t>
  </si>
  <si>
    <t>7640</t>
  </si>
  <si>
    <t>0470</t>
  </si>
  <si>
    <t>Заходи з енергозбереження</t>
  </si>
  <si>
    <t>Програма мобілізаційної підготовки, оборонної роботи міста Чернівців та шефської допомоги військовим частинам А2582 та А2308 на 2018-2022 роки</t>
  </si>
  <si>
    <t>1217450</t>
  </si>
  <si>
    <t>7450</t>
  </si>
  <si>
    <t>Інша діяльність у сфері транспорту</t>
  </si>
  <si>
    <t xml:space="preserve">Рішення  68 сесії міської ради  VIІ скликання від 05.03.2019 р. №1672        </t>
  </si>
  <si>
    <t>Програма фінансування робіт пов'язаних з благоустроєм м. Чернівців на 2018-2022роки</t>
  </si>
  <si>
    <t xml:space="preserve">Рішення 46 сесії міської ради  VIІ скликання від 26.12.2017 р. №1046 </t>
  </si>
  <si>
    <t>6030</t>
  </si>
  <si>
    <t>Організація  благоустрою населених пунктів</t>
  </si>
  <si>
    <t>1216030</t>
  </si>
  <si>
    <t>1216040</t>
  </si>
  <si>
    <t>6040</t>
  </si>
  <si>
    <t>Заходи, пов'язані з поліпшенням питної води</t>
  </si>
  <si>
    <t>1217441</t>
  </si>
  <si>
    <t>7441</t>
  </si>
  <si>
    <t>Утримання та розвиток мостів /шляхопроводів</t>
  </si>
  <si>
    <t>Утримання та розвиток  автомобільних доріг та  дорожньої інфраструктури за рахунок коштів місцевого бюджету</t>
  </si>
  <si>
    <t>1218311</t>
  </si>
  <si>
    <t>8311</t>
  </si>
  <si>
    <t>0511</t>
  </si>
  <si>
    <t>Охорона та раціональне використання природних ресурсів</t>
  </si>
  <si>
    <t>Рішення 78 сесії VIІ скликання від 11.06.2020 р. №2179</t>
  </si>
  <si>
    <t xml:space="preserve">Рішення 77 сесії міської ради VIІ скликання від 07.02.2020 № 2069 </t>
  </si>
  <si>
    <t xml:space="preserve">Рішення 76 сесії міської ради  VІІ скликання від 28.12.2019 №2034 </t>
  </si>
  <si>
    <t>1218110</t>
  </si>
  <si>
    <t>8110</t>
  </si>
  <si>
    <t>Рішення 77 сесії міської ради  VIІ скликання від 07.02.2020 р. №2066</t>
  </si>
  <si>
    <t>Програма часткового відшкодування відсоткових ставок за залученими кредитами, що надаються фізичним особам, об’єднанням співвласників багатоквартирних будинків та житлово-будівельним кооперативам на заходи з підвищення енергоефективності на 2015-2024 роки</t>
  </si>
  <si>
    <t xml:space="preserve">Рішення 68 сесії міської ради  VIІ скликання від 05.03.2019 р. №1684 </t>
  </si>
  <si>
    <t>Програма забезпечення своєчасної ліквідації аварійних ситуацій об'єктів житлового господарства м. Чернівців на 2018-2022 роки</t>
  </si>
  <si>
    <r>
      <rPr>
        <u/>
        <sz val="11"/>
        <rFont val="Times New Roman"/>
        <family val="1"/>
        <charset val="204"/>
      </rPr>
      <t>08.12.2020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2508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</si>
</sst>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8" formatCode="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79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0" fontId="2" fillId="0" borderId="0" xfId="0" applyFont="1" applyFill="1" applyBorder="1" applyAlignment="1">
      <alignment horizontal="left" vertical="center" wrapText="1"/>
    </xf>
    <xf numFmtId="0" fontId="7" fillId="0" borderId="0" xfId="0" applyFont="1" applyFill="1"/>
    <xf numFmtId="0" fontId="2" fillId="0" borderId="0" xfId="0" applyNumberFormat="1" applyFont="1" applyFill="1" applyBorder="1" applyAlignment="1" applyProtection="1">
      <alignment vertical="center" wrapText="1"/>
    </xf>
    <xf numFmtId="0" fontId="2" fillId="2" borderId="0" xfId="0" applyNumberFormat="1" applyFont="1" applyFill="1" applyBorder="1" applyAlignment="1" applyProtection="1">
      <alignment vertical="center" wrapText="1"/>
    </xf>
    <xf numFmtId="0" fontId="4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188" fontId="6" fillId="0" borderId="0" xfId="0" applyNumberFormat="1" applyFont="1"/>
    <xf numFmtId="2" fontId="6" fillId="0" borderId="0" xfId="0" applyNumberFormat="1" applyFont="1" applyFill="1" applyAlignment="1">
      <alignment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Fill="1"/>
    <xf numFmtId="4" fontId="2" fillId="0" borderId="0" xfId="0" applyNumberFormat="1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/>
    <xf numFmtId="0" fontId="2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Alignment="1">
      <alignment horizontal="center"/>
    </xf>
    <xf numFmtId="0" fontId="4" fillId="0" borderId="0" xfId="0" applyFont="1" applyFill="1" applyBorder="1"/>
    <xf numFmtId="0" fontId="4" fillId="0" borderId="0" xfId="0" applyFont="1" applyFill="1"/>
    <xf numFmtId="0" fontId="9" fillId="0" borderId="0" xfId="0" applyFont="1" applyAlignment="1"/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vertical="center" wrapText="1"/>
    </xf>
    <xf numFmtId="0" fontId="2" fillId="0" borderId="2" xfId="0" quotePrefix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3" fontId="2" fillId="0" borderId="2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1" fontId="2" fillId="0" borderId="2" xfId="0" quotePrefix="1" applyNumberFormat="1" applyFont="1" applyBorder="1" applyAlignment="1">
      <alignment horizontal="center" vertical="center" wrapText="1"/>
    </xf>
    <xf numFmtId="2" fontId="2" fillId="0" borderId="2" xfId="0" quotePrefix="1" applyNumberFormat="1" applyFont="1" applyBorder="1" applyAlignment="1">
      <alignment horizontal="center" vertical="center" wrapText="1"/>
    </xf>
    <xf numFmtId="2" fontId="2" fillId="0" borderId="2" xfId="0" quotePrefix="1" applyNumberFormat="1" applyFont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2" xfId="0" quotePrefix="1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vertical="center" wrapText="1"/>
    </xf>
    <xf numFmtId="3" fontId="2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49" fontId="2" fillId="0" borderId="4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8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0"/>
  <sheetViews>
    <sheetView tabSelected="1" view="pageBreakPreview" zoomScale="75" zoomScaleNormal="75" zoomScaleSheetLayoutView="75" workbookViewId="0">
      <pane ySplit="13" topLeftCell="A14" activePane="bottomLeft" state="frozen"/>
      <selection pane="bottomLeft" activeCell="E11" sqref="E11:E12"/>
    </sheetView>
  </sheetViews>
  <sheetFormatPr defaultRowHeight="12.75" x14ac:dyDescent="0.2"/>
  <cols>
    <col min="1" max="3" width="13.28515625" style="1" customWidth="1"/>
    <col min="4" max="4" width="51.140625" style="2" customWidth="1"/>
    <col min="5" max="5" width="33" style="4" customWidth="1"/>
    <col min="6" max="6" width="19" style="4" customWidth="1"/>
    <col min="7" max="7" width="14.28515625" style="4" customWidth="1"/>
    <col min="8" max="8" width="13.85546875" style="5" customWidth="1"/>
    <col min="9" max="9" width="13.28515625" style="5" customWidth="1"/>
    <col min="10" max="10" width="13.140625" style="5" customWidth="1"/>
    <col min="11" max="11" width="19.85546875" style="2" customWidth="1"/>
    <col min="12" max="12" width="13.28515625" style="2" customWidth="1"/>
    <col min="13" max="13" width="13.140625" style="2" customWidth="1"/>
    <col min="14" max="16384" width="9.140625" style="2"/>
  </cols>
  <sheetData>
    <row r="1" spans="1:10" ht="15.6" customHeight="1" x14ac:dyDescent="0.25">
      <c r="H1" s="39" t="s">
        <v>44</v>
      </c>
      <c r="J1" s="21"/>
    </row>
    <row r="2" spans="1:10" ht="15.6" customHeight="1" x14ac:dyDescent="0.25">
      <c r="H2" s="39" t="s">
        <v>46</v>
      </c>
      <c r="J2" s="21"/>
    </row>
    <row r="3" spans="1:10" ht="15.6" customHeight="1" x14ac:dyDescent="0.25">
      <c r="H3" s="39" t="s">
        <v>22</v>
      </c>
      <c r="J3" s="21"/>
    </row>
    <row r="4" spans="1:10" ht="18" customHeight="1" x14ac:dyDescent="0.25">
      <c r="H4" s="39" t="s">
        <v>115</v>
      </c>
      <c r="J4" s="21"/>
    </row>
    <row r="6" spans="1:10" ht="18.75" customHeight="1" x14ac:dyDescent="0.3">
      <c r="A6" s="71" t="s">
        <v>21</v>
      </c>
      <c r="B6" s="71"/>
      <c r="C6" s="71"/>
      <c r="D6" s="71"/>
      <c r="E6" s="71"/>
      <c r="F6" s="71"/>
      <c r="G6" s="71"/>
      <c r="H6" s="71"/>
      <c r="I6" s="71"/>
      <c r="J6" s="71"/>
    </row>
    <row r="7" spans="1:10" ht="6.75" customHeight="1" x14ac:dyDescent="0.3">
      <c r="A7" s="72"/>
      <c r="B7" s="72"/>
      <c r="C7" s="72"/>
      <c r="D7" s="72"/>
      <c r="E7" s="72"/>
      <c r="F7" s="72"/>
      <c r="G7" s="72"/>
      <c r="H7" s="72"/>
      <c r="I7" s="72"/>
      <c r="J7" s="72"/>
    </row>
    <row r="8" spans="1:10" ht="14.25" customHeight="1" x14ac:dyDescent="0.3">
      <c r="A8" s="45" t="s">
        <v>20</v>
      </c>
      <c r="B8" s="25"/>
      <c r="C8" s="25"/>
      <c r="D8" s="25"/>
      <c r="E8" s="25"/>
      <c r="F8" s="25"/>
      <c r="G8" s="25"/>
      <c r="H8" s="25"/>
      <c r="I8" s="25"/>
      <c r="J8" s="25"/>
    </row>
    <row r="9" spans="1:10" ht="14.25" customHeight="1" x14ac:dyDescent="0.3">
      <c r="A9" s="26" t="s">
        <v>19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14.25" customHeight="1" x14ac:dyDescent="0.2">
      <c r="A10" s="27"/>
      <c r="B10" s="27"/>
      <c r="C10" s="27"/>
      <c r="D10" s="22"/>
      <c r="E10" s="28"/>
      <c r="F10" s="28"/>
      <c r="G10" s="28"/>
      <c r="H10" s="29"/>
      <c r="I10" s="30"/>
      <c r="J10" s="31" t="s">
        <v>0</v>
      </c>
    </row>
    <row r="11" spans="1:10" s="3" customFormat="1" ht="40.15" customHeight="1" x14ac:dyDescent="0.2">
      <c r="A11" s="69" t="s">
        <v>15</v>
      </c>
      <c r="B11" s="69" t="s">
        <v>16</v>
      </c>
      <c r="C11" s="69" t="s">
        <v>17</v>
      </c>
      <c r="D11" s="73" t="s">
        <v>18</v>
      </c>
      <c r="E11" s="64" t="s">
        <v>3</v>
      </c>
      <c r="F11" s="64" t="s">
        <v>13</v>
      </c>
      <c r="G11" s="64" t="s">
        <v>4</v>
      </c>
      <c r="H11" s="64" t="s">
        <v>1</v>
      </c>
      <c r="I11" s="75" t="s">
        <v>2</v>
      </c>
      <c r="J11" s="76"/>
    </row>
    <row r="12" spans="1:10" s="3" customFormat="1" ht="57.75" customHeight="1" x14ac:dyDescent="0.2">
      <c r="A12" s="70"/>
      <c r="B12" s="70"/>
      <c r="C12" s="70"/>
      <c r="D12" s="74"/>
      <c r="E12" s="66"/>
      <c r="F12" s="66"/>
      <c r="G12" s="66"/>
      <c r="H12" s="66"/>
      <c r="I12" s="34" t="s">
        <v>5</v>
      </c>
      <c r="J12" s="34" t="s">
        <v>6</v>
      </c>
    </row>
    <row r="13" spans="1:10" s="3" customFormat="1" ht="13.5" customHeight="1" x14ac:dyDescent="0.2">
      <c r="A13" s="32" t="s">
        <v>10</v>
      </c>
      <c r="B13" s="32" t="s">
        <v>11</v>
      </c>
      <c r="C13" s="32" t="s">
        <v>12</v>
      </c>
      <c r="D13" s="33">
        <v>4</v>
      </c>
      <c r="E13" s="24">
        <v>5</v>
      </c>
      <c r="F13" s="24">
        <v>6</v>
      </c>
      <c r="G13" s="24">
        <v>7</v>
      </c>
      <c r="H13" s="24">
        <v>8</v>
      </c>
      <c r="I13" s="34">
        <v>9</v>
      </c>
      <c r="J13" s="34">
        <v>10</v>
      </c>
    </row>
    <row r="14" spans="1:10" s="3" customFormat="1" ht="18" customHeight="1" x14ac:dyDescent="0.2">
      <c r="A14" s="40" t="s">
        <v>47</v>
      </c>
      <c r="B14" s="42"/>
      <c r="C14" s="42"/>
      <c r="D14" s="41" t="s">
        <v>48</v>
      </c>
      <c r="E14" s="64" t="s">
        <v>49</v>
      </c>
      <c r="F14" s="64" t="s">
        <v>106</v>
      </c>
      <c r="G14" s="43">
        <f>G15+G16</f>
        <v>0</v>
      </c>
      <c r="H14" s="43">
        <f>H15+H16</f>
        <v>-50000</v>
      </c>
      <c r="I14" s="43">
        <f>I15+I16</f>
        <v>50000</v>
      </c>
      <c r="J14" s="43">
        <f>J15+J16</f>
        <v>50000</v>
      </c>
    </row>
    <row r="15" spans="1:10" s="3" customFormat="1" ht="33" customHeight="1" x14ac:dyDescent="0.2">
      <c r="A15" s="47" t="s">
        <v>50</v>
      </c>
      <c r="B15" s="47" t="s">
        <v>51</v>
      </c>
      <c r="C15" s="54" t="s">
        <v>52</v>
      </c>
      <c r="D15" s="55" t="s">
        <v>53</v>
      </c>
      <c r="E15" s="65"/>
      <c r="F15" s="65"/>
      <c r="G15" s="44">
        <f>H15+I15</f>
        <v>50000</v>
      </c>
      <c r="H15" s="44"/>
      <c r="I15" s="44">
        <v>50000</v>
      </c>
      <c r="J15" s="44">
        <v>50000</v>
      </c>
    </row>
    <row r="16" spans="1:10" s="3" customFormat="1" ht="30" customHeight="1" x14ac:dyDescent="0.2">
      <c r="A16" s="51" t="s">
        <v>54</v>
      </c>
      <c r="B16" s="34">
        <v>3131</v>
      </c>
      <c r="C16" s="34">
        <v>1040</v>
      </c>
      <c r="D16" s="49" t="s">
        <v>55</v>
      </c>
      <c r="E16" s="65"/>
      <c r="F16" s="65"/>
      <c r="G16" s="44">
        <f>H16+I16</f>
        <v>-50000</v>
      </c>
      <c r="H16" s="44">
        <v>-50000</v>
      </c>
      <c r="I16" s="43"/>
      <c r="J16" s="43"/>
    </row>
    <row r="17" spans="1:10" s="3" customFormat="1" ht="21" customHeight="1" x14ac:dyDescent="0.2">
      <c r="A17" s="67" t="s">
        <v>14</v>
      </c>
      <c r="B17" s="67"/>
      <c r="C17" s="67"/>
      <c r="D17" s="67"/>
      <c r="E17" s="66"/>
      <c r="F17" s="66"/>
      <c r="G17" s="43">
        <f>G14</f>
        <v>0</v>
      </c>
      <c r="H17" s="43">
        <f>H14</f>
        <v>-50000</v>
      </c>
      <c r="I17" s="43">
        <f>I14</f>
        <v>50000</v>
      </c>
      <c r="J17" s="43">
        <f>J14</f>
        <v>50000</v>
      </c>
    </row>
    <row r="18" spans="1:10" s="3" customFormat="1" ht="33.6" customHeight="1" x14ac:dyDescent="0.2">
      <c r="A18" s="40" t="s">
        <v>23</v>
      </c>
      <c r="B18" s="42"/>
      <c r="C18" s="42"/>
      <c r="D18" s="41" t="s">
        <v>24</v>
      </c>
      <c r="E18" s="64" t="s">
        <v>27</v>
      </c>
      <c r="F18" s="64" t="s">
        <v>45</v>
      </c>
      <c r="G18" s="43">
        <f>SUM(G19:G20)</f>
        <v>-13846800</v>
      </c>
      <c r="H18" s="43">
        <f>SUM(H19:H20)</f>
        <v>-13846800</v>
      </c>
      <c r="I18" s="43">
        <f>I20</f>
        <v>0</v>
      </c>
      <c r="J18" s="43">
        <f>J20</f>
        <v>0</v>
      </c>
    </row>
    <row r="19" spans="1:10" s="3" customFormat="1" ht="33" customHeight="1" x14ac:dyDescent="0.2">
      <c r="A19" s="47" t="s">
        <v>57</v>
      </c>
      <c r="B19" s="47">
        <v>3033</v>
      </c>
      <c r="C19" s="53">
        <v>1070</v>
      </c>
      <c r="D19" s="48" t="s">
        <v>56</v>
      </c>
      <c r="E19" s="65"/>
      <c r="F19" s="65"/>
      <c r="G19" s="44">
        <f>H19+I19</f>
        <v>-1497000</v>
      </c>
      <c r="H19" s="44">
        <v>-1497000</v>
      </c>
      <c r="I19" s="44"/>
      <c r="J19" s="44"/>
    </row>
    <row r="20" spans="1:10" s="3" customFormat="1" ht="33" customHeight="1" x14ac:dyDescent="0.2">
      <c r="A20" s="47" t="s">
        <v>25</v>
      </c>
      <c r="B20" s="47">
        <v>3036</v>
      </c>
      <c r="C20" s="53">
        <v>1070</v>
      </c>
      <c r="D20" s="48" t="s">
        <v>26</v>
      </c>
      <c r="E20" s="65"/>
      <c r="F20" s="65"/>
      <c r="G20" s="44">
        <f>H20+I20</f>
        <v>-12349800</v>
      </c>
      <c r="H20" s="44">
        <v>-12349800</v>
      </c>
      <c r="I20" s="44"/>
      <c r="J20" s="44"/>
    </row>
    <row r="21" spans="1:10" s="3" customFormat="1" ht="21.75" customHeight="1" x14ac:dyDescent="0.2">
      <c r="A21" s="67" t="s">
        <v>14</v>
      </c>
      <c r="B21" s="67"/>
      <c r="C21" s="67"/>
      <c r="D21" s="67"/>
      <c r="E21" s="66"/>
      <c r="F21" s="66"/>
      <c r="G21" s="43">
        <f>G18</f>
        <v>-13846800</v>
      </c>
      <c r="H21" s="43">
        <f>H18</f>
        <v>-13846800</v>
      </c>
      <c r="I21" s="43">
        <f>I18</f>
        <v>0</v>
      </c>
      <c r="J21" s="43">
        <f>J18</f>
        <v>0</v>
      </c>
    </row>
    <row r="22" spans="1:10" s="3" customFormat="1" ht="27.75" customHeight="1" x14ac:dyDescent="0.2">
      <c r="A22" s="40" t="s">
        <v>29</v>
      </c>
      <c r="B22" s="40"/>
      <c r="C22" s="40"/>
      <c r="D22" s="41" t="s">
        <v>30</v>
      </c>
      <c r="E22" s="64" t="s">
        <v>28</v>
      </c>
      <c r="F22" s="65" t="s">
        <v>107</v>
      </c>
      <c r="G22" s="43">
        <f>SUM(H22:I22)</f>
        <v>-1330000</v>
      </c>
      <c r="H22" s="43">
        <f>H23</f>
        <v>-1330000</v>
      </c>
      <c r="I22" s="43">
        <f>I23</f>
        <v>0</v>
      </c>
      <c r="J22" s="43">
        <f>J23</f>
        <v>0</v>
      </c>
    </row>
    <row r="23" spans="1:10" s="3" customFormat="1" ht="30" customHeight="1" x14ac:dyDescent="0.2">
      <c r="A23" s="51" t="s">
        <v>31</v>
      </c>
      <c r="B23" s="51" t="s">
        <v>32</v>
      </c>
      <c r="C23" s="51" t="s">
        <v>33</v>
      </c>
      <c r="D23" s="49" t="s">
        <v>26</v>
      </c>
      <c r="E23" s="65"/>
      <c r="F23" s="65"/>
      <c r="G23" s="44">
        <f>SUM(H23:I23)</f>
        <v>-1330000</v>
      </c>
      <c r="H23" s="44">
        <v>-1330000</v>
      </c>
      <c r="I23" s="50"/>
      <c r="J23" s="50"/>
    </row>
    <row r="24" spans="1:10" s="3" customFormat="1" ht="22.5" customHeight="1" x14ac:dyDescent="0.2">
      <c r="A24" s="67" t="s">
        <v>14</v>
      </c>
      <c r="B24" s="67"/>
      <c r="C24" s="67"/>
      <c r="D24" s="67"/>
      <c r="E24" s="66"/>
      <c r="F24" s="66"/>
      <c r="G24" s="43">
        <f>G22</f>
        <v>-1330000</v>
      </c>
      <c r="H24" s="43">
        <f>H22</f>
        <v>-1330000</v>
      </c>
      <c r="I24" s="43">
        <f>I22</f>
        <v>0</v>
      </c>
      <c r="J24" s="43">
        <f>J22</f>
        <v>0</v>
      </c>
    </row>
    <row r="25" spans="1:10" s="3" customFormat="1" ht="28.5" customHeight="1" x14ac:dyDescent="0.2">
      <c r="A25" s="40" t="s">
        <v>29</v>
      </c>
      <c r="B25" s="40"/>
      <c r="C25" s="40"/>
      <c r="D25" s="41" t="s">
        <v>30</v>
      </c>
      <c r="E25" s="64" t="s">
        <v>34</v>
      </c>
      <c r="F25" s="64" t="s">
        <v>35</v>
      </c>
      <c r="G25" s="43">
        <f>G29+G28+G27+G26</f>
        <v>19646800</v>
      </c>
      <c r="H25" s="43">
        <f>H29+H28+H27+H26</f>
        <v>12146800</v>
      </c>
      <c r="I25" s="43">
        <f>I29+I28+I27+I26</f>
        <v>7500000</v>
      </c>
      <c r="J25" s="43">
        <f>J29+J28+J27+J26</f>
        <v>7500000</v>
      </c>
    </row>
    <row r="26" spans="1:10" s="3" customFormat="1" ht="28.5" customHeight="1" x14ac:dyDescent="0.2">
      <c r="A26" s="52" t="s">
        <v>58</v>
      </c>
      <c r="B26" s="52" t="s">
        <v>60</v>
      </c>
      <c r="C26" s="51" t="s">
        <v>62</v>
      </c>
      <c r="D26" s="49" t="s">
        <v>63</v>
      </c>
      <c r="E26" s="65"/>
      <c r="F26" s="65"/>
      <c r="G26" s="44">
        <f>H26+I26</f>
        <v>2900000</v>
      </c>
      <c r="H26" s="44">
        <v>2900000</v>
      </c>
      <c r="I26" s="44"/>
      <c r="J26" s="44"/>
    </row>
    <row r="27" spans="1:10" s="3" customFormat="1" ht="28.5" customHeight="1" x14ac:dyDescent="0.2">
      <c r="A27" s="52" t="s">
        <v>59</v>
      </c>
      <c r="B27" s="51" t="s">
        <v>61</v>
      </c>
      <c r="C27" s="51" t="s">
        <v>62</v>
      </c>
      <c r="D27" s="49" t="s">
        <v>64</v>
      </c>
      <c r="E27" s="65"/>
      <c r="F27" s="65"/>
      <c r="G27" s="44">
        <f>H27+I27</f>
        <v>3000000</v>
      </c>
      <c r="H27" s="44">
        <v>3000000</v>
      </c>
      <c r="I27" s="44"/>
      <c r="J27" s="44"/>
    </row>
    <row r="28" spans="1:10" s="3" customFormat="1" ht="24" customHeight="1" x14ac:dyDescent="0.2">
      <c r="A28" s="52" t="s">
        <v>36</v>
      </c>
      <c r="B28" s="52" t="s">
        <v>37</v>
      </c>
      <c r="C28" s="52" t="s">
        <v>38</v>
      </c>
      <c r="D28" s="49" t="s">
        <v>39</v>
      </c>
      <c r="E28" s="65"/>
      <c r="F28" s="65"/>
      <c r="G28" s="44">
        <f>H28+I28</f>
        <v>6246800</v>
      </c>
      <c r="H28" s="44">
        <v>6246800</v>
      </c>
      <c r="I28" s="44"/>
      <c r="J28" s="44"/>
    </row>
    <row r="29" spans="1:10" s="3" customFormat="1" ht="25.5" customHeight="1" x14ac:dyDescent="0.2">
      <c r="A29" s="52" t="s">
        <v>40</v>
      </c>
      <c r="B29" s="52" t="s">
        <v>41</v>
      </c>
      <c r="C29" s="52" t="s">
        <v>42</v>
      </c>
      <c r="D29" s="49" t="s">
        <v>43</v>
      </c>
      <c r="E29" s="65"/>
      <c r="F29" s="65"/>
      <c r="G29" s="44">
        <f>H29+I29</f>
        <v>7500000</v>
      </c>
      <c r="H29" s="43"/>
      <c r="I29" s="44">
        <v>7500000</v>
      </c>
      <c r="J29" s="44">
        <v>7500000</v>
      </c>
    </row>
    <row r="30" spans="1:10" s="3" customFormat="1" ht="20.25" customHeight="1" x14ac:dyDescent="0.2">
      <c r="A30" s="67" t="s">
        <v>14</v>
      </c>
      <c r="B30" s="67"/>
      <c r="C30" s="67"/>
      <c r="D30" s="67"/>
      <c r="E30" s="66"/>
      <c r="F30" s="66"/>
      <c r="G30" s="43">
        <f>G25</f>
        <v>19646800</v>
      </c>
      <c r="H30" s="43">
        <f>H25</f>
        <v>12146800</v>
      </c>
      <c r="I30" s="43">
        <f>I25</f>
        <v>7500000</v>
      </c>
      <c r="J30" s="43">
        <f>J25</f>
        <v>7500000</v>
      </c>
    </row>
    <row r="31" spans="1:10" s="38" customFormat="1" ht="35.25" customHeight="1" x14ac:dyDescent="0.2">
      <c r="A31" s="40" t="s">
        <v>29</v>
      </c>
      <c r="B31" s="40"/>
      <c r="C31" s="40"/>
      <c r="D31" s="41" t="s">
        <v>30</v>
      </c>
      <c r="E31" s="64" t="s">
        <v>65</v>
      </c>
      <c r="F31" s="64" t="s">
        <v>113</v>
      </c>
      <c r="G31" s="43">
        <f>H31+I31</f>
        <v>1656201</v>
      </c>
      <c r="H31" s="43">
        <f>H32</f>
        <v>0</v>
      </c>
      <c r="I31" s="43">
        <f>SUM(I32:I33)</f>
        <v>1656201</v>
      </c>
      <c r="J31" s="43">
        <f>SUM(J32:J33)</f>
        <v>1656201</v>
      </c>
    </row>
    <row r="32" spans="1:10" s="38" customFormat="1" ht="31.5" customHeight="1" x14ac:dyDescent="0.2">
      <c r="A32" s="52" t="s">
        <v>66</v>
      </c>
      <c r="B32" s="52" t="s">
        <v>67</v>
      </c>
      <c r="C32" s="52" t="s">
        <v>68</v>
      </c>
      <c r="D32" s="56" t="s">
        <v>69</v>
      </c>
      <c r="E32" s="65"/>
      <c r="F32" s="65"/>
      <c r="G32" s="44">
        <f>H32+I32</f>
        <v>5189646</v>
      </c>
      <c r="H32" s="44"/>
      <c r="I32" s="50">
        <v>5189646</v>
      </c>
      <c r="J32" s="50">
        <v>5189646</v>
      </c>
    </row>
    <row r="33" spans="1:10" s="38" customFormat="1" ht="36" customHeight="1" x14ac:dyDescent="0.2">
      <c r="A33" s="52" t="s">
        <v>70</v>
      </c>
      <c r="B33" s="52" t="s">
        <v>71</v>
      </c>
      <c r="C33" s="52" t="s">
        <v>72</v>
      </c>
      <c r="D33" s="56" t="s">
        <v>73</v>
      </c>
      <c r="E33" s="65"/>
      <c r="F33" s="65"/>
      <c r="G33" s="44">
        <f>H33+I33</f>
        <v>-3533445</v>
      </c>
      <c r="H33" s="44"/>
      <c r="I33" s="50">
        <v>-3533445</v>
      </c>
      <c r="J33" s="50">
        <v>-3533445</v>
      </c>
    </row>
    <row r="34" spans="1:10" s="38" customFormat="1" ht="24" customHeight="1" x14ac:dyDescent="0.2">
      <c r="A34" s="67" t="s">
        <v>14</v>
      </c>
      <c r="B34" s="67"/>
      <c r="C34" s="67"/>
      <c r="D34" s="67"/>
      <c r="E34" s="77"/>
      <c r="F34" s="77"/>
      <c r="G34" s="43">
        <f>G31</f>
        <v>1656201</v>
      </c>
      <c r="H34" s="43">
        <f>H31</f>
        <v>0</v>
      </c>
      <c r="I34" s="43">
        <f>I31</f>
        <v>1656201</v>
      </c>
      <c r="J34" s="43">
        <f>J31</f>
        <v>1656201</v>
      </c>
    </row>
    <row r="35" spans="1:10" s="38" customFormat="1" ht="36" customHeight="1" x14ac:dyDescent="0.2">
      <c r="A35" s="40" t="s">
        <v>29</v>
      </c>
      <c r="B35" s="40"/>
      <c r="C35" s="40"/>
      <c r="D35" s="41" t="s">
        <v>30</v>
      </c>
      <c r="E35" s="64" t="s">
        <v>74</v>
      </c>
      <c r="F35" s="64" t="s">
        <v>75</v>
      </c>
      <c r="G35" s="43">
        <f>G37+G36</f>
        <v>-126823</v>
      </c>
      <c r="H35" s="43">
        <f>H37+H36</f>
        <v>-126823</v>
      </c>
      <c r="I35" s="43">
        <f>I37+I36</f>
        <v>0</v>
      </c>
      <c r="J35" s="43">
        <f>J37+J36</f>
        <v>0</v>
      </c>
    </row>
    <row r="36" spans="1:10" s="22" customFormat="1" ht="36" customHeight="1" x14ac:dyDescent="0.2">
      <c r="A36" s="51" t="s">
        <v>78</v>
      </c>
      <c r="B36" s="51" t="s">
        <v>79</v>
      </c>
      <c r="C36" s="51" t="s">
        <v>62</v>
      </c>
      <c r="D36" s="49" t="s">
        <v>80</v>
      </c>
      <c r="E36" s="65"/>
      <c r="F36" s="65"/>
      <c r="G36" s="44">
        <f>H36+I36</f>
        <v>-8769</v>
      </c>
      <c r="H36" s="44">
        <v>-8769</v>
      </c>
      <c r="I36" s="44"/>
      <c r="J36" s="44"/>
    </row>
    <row r="37" spans="1:10" s="38" customFormat="1" ht="36" customHeight="1" x14ac:dyDescent="0.2">
      <c r="A37" s="47">
        <v>1218110</v>
      </c>
      <c r="B37" s="47">
        <v>8110</v>
      </c>
      <c r="C37" s="57" t="s">
        <v>76</v>
      </c>
      <c r="D37" s="58" t="s">
        <v>77</v>
      </c>
      <c r="E37" s="65"/>
      <c r="F37" s="65"/>
      <c r="G37" s="44">
        <f>H37+I37</f>
        <v>-118054</v>
      </c>
      <c r="H37" s="44">
        <v>-118054</v>
      </c>
      <c r="I37" s="43"/>
      <c r="J37" s="44"/>
    </row>
    <row r="38" spans="1:10" s="22" customFormat="1" ht="26.45" customHeight="1" x14ac:dyDescent="0.2">
      <c r="A38" s="67" t="s">
        <v>14</v>
      </c>
      <c r="B38" s="67"/>
      <c r="C38" s="67"/>
      <c r="D38" s="67"/>
      <c r="E38" s="66"/>
      <c r="F38" s="66"/>
      <c r="G38" s="43">
        <f>G35</f>
        <v>-126823</v>
      </c>
      <c r="H38" s="43">
        <f>H35</f>
        <v>-126823</v>
      </c>
      <c r="I38" s="43">
        <f>I35</f>
        <v>0</v>
      </c>
      <c r="J38" s="43">
        <f>J35</f>
        <v>0</v>
      </c>
    </row>
    <row r="39" spans="1:10" s="3" customFormat="1" ht="28.9" customHeight="1" x14ac:dyDescent="0.2">
      <c r="A39" s="40" t="s">
        <v>29</v>
      </c>
      <c r="B39" s="40"/>
      <c r="C39" s="40"/>
      <c r="D39" s="41" t="s">
        <v>30</v>
      </c>
      <c r="E39" s="64" t="s">
        <v>114</v>
      </c>
      <c r="F39" s="64" t="s">
        <v>111</v>
      </c>
      <c r="G39" s="43">
        <f>G40</f>
        <v>-48984</v>
      </c>
      <c r="H39" s="43">
        <f>H40</f>
        <v>-48984</v>
      </c>
      <c r="I39" s="43">
        <f>I40</f>
        <v>0</v>
      </c>
      <c r="J39" s="43">
        <f>J40</f>
        <v>0</v>
      </c>
    </row>
    <row r="40" spans="1:10" s="3" customFormat="1" ht="36.75" customHeight="1" x14ac:dyDescent="0.2">
      <c r="A40" s="51" t="s">
        <v>78</v>
      </c>
      <c r="B40" s="51" t="s">
        <v>79</v>
      </c>
      <c r="C40" s="51" t="s">
        <v>62</v>
      </c>
      <c r="D40" s="49" t="s">
        <v>80</v>
      </c>
      <c r="E40" s="65"/>
      <c r="F40" s="65"/>
      <c r="G40" s="44">
        <f>H40+I40</f>
        <v>-48984</v>
      </c>
      <c r="H40" s="44">
        <v>-48984</v>
      </c>
      <c r="I40" s="50"/>
      <c r="J40" s="50"/>
    </row>
    <row r="41" spans="1:10" s="3" customFormat="1" ht="21.6" customHeight="1" x14ac:dyDescent="0.2">
      <c r="A41" s="67" t="s">
        <v>14</v>
      </c>
      <c r="B41" s="67"/>
      <c r="C41" s="67"/>
      <c r="D41" s="67"/>
      <c r="E41" s="66"/>
      <c r="F41" s="66"/>
      <c r="G41" s="43">
        <f>G39</f>
        <v>-48984</v>
      </c>
      <c r="H41" s="43">
        <f>H39</f>
        <v>-48984</v>
      </c>
      <c r="I41" s="43">
        <f>I39</f>
        <v>0</v>
      </c>
      <c r="J41" s="43">
        <f>J39</f>
        <v>0</v>
      </c>
    </row>
    <row r="42" spans="1:10" s="3" customFormat="1" ht="55.5" customHeight="1" x14ac:dyDescent="0.2">
      <c r="A42" s="40" t="s">
        <v>29</v>
      </c>
      <c r="B42" s="40"/>
      <c r="C42" s="40"/>
      <c r="D42" s="41" t="s">
        <v>30</v>
      </c>
      <c r="E42" s="78" t="s">
        <v>112</v>
      </c>
      <c r="F42" s="64" t="s">
        <v>108</v>
      </c>
      <c r="G42" s="46">
        <f>H42</f>
        <v>-458700</v>
      </c>
      <c r="H42" s="46">
        <f>SUM(H43:H43)</f>
        <v>-458700</v>
      </c>
      <c r="I42" s="59"/>
      <c r="J42" s="59"/>
    </row>
    <row r="43" spans="1:10" s="3" customFormat="1" ht="24.75" customHeight="1" x14ac:dyDescent="0.2">
      <c r="A43" s="51" t="s">
        <v>81</v>
      </c>
      <c r="B43" s="51" t="s">
        <v>82</v>
      </c>
      <c r="C43" s="51" t="s">
        <v>83</v>
      </c>
      <c r="D43" s="60" t="s">
        <v>84</v>
      </c>
      <c r="E43" s="78"/>
      <c r="F43" s="65"/>
      <c r="G43" s="50">
        <f>H43+I43</f>
        <v>-458700</v>
      </c>
      <c r="H43" s="50">
        <v>-458700</v>
      </c>
      <c r="I43" s="61"/>
      <c r="J43" s="61"/>
    </row>
    <row r="44" spans="1:10" s="3" customFormat="1" ht="26.45" customHeight="1" x14ac:dyDescent="0.2">
      <c r="A44" s="67" t="s">
        <v>14</v>
      </c>
      <c r="B44" s="67"/>
      <c r="C44" s="67"/>
      <c r="D44" s="67"/>
      <c r="E44" s="78"/>
      <c r="F44" s="66"/>
      <c r="G44" s="46">
        <f>SUM(G42)</f>
        <v>-458700</v>
      </c>
      <c r="H44" s="46">
        <f>F44+G44</f>
        <v>-458700</v>
      </c>
      <c r="I44" s="61"/>
      <c r="J44" s="61"/>
    </row>
    <row r="45" spans="1:10" s="3" customFormat="1" ht="39.75" customHeight="1" x14ac:dyDescent="0.2">
      <c r="A45" s="40" t="s">
        <v>29</v>
      </c>
      <c r="B45" s="40"/>
      <c r="C45" s="40"/>
      <c r="D45" s="41" t="s">
        <v>30</v>
      </c>
      <c r="E45" s="64" t="s">
        <v>85</v>
      </c>
      <c r="F45" s="64" t="s">
        <v>89</v>
      </c>
      <c r="G45" s="43">
        <f>G46</f>
        <v>-40862</v>
      </c>
      <c r="H45" s="43">
        <f>H46</f>
        <v>-40862</v>
      </c>
      <c r="I45" s="43">
        <f>I46</f>
        <v>0</v>
      </c>
      <c r="J45" s="43">
        <f>J46</f>
        <v>0</v>
      </c>
    </row>
    <row r="46" spans="1:10" s="3" customFormat="1" ht="34.5" customHeight="1" x14ac:dyDescent="0.2">
      <c r="A46" s="52" t="s">
        <v>86</v>
      </c>
      <c r="B46" s="52" t="s">
        <v>87</v>
      </c>
      <c r="C46" s="52" t="s">
        <v>72</v>
      </c>
      <c r="D46" s="62" t="s">
        <v>88</v>
      </c>
      <c r="E46" s="65"/>
      <c r="F46" s="65"/>
      <c r="G46" s="44">
        <f>H46+I46</f>
        <v>-40862</v>
      </c>
      <c r="H46" s="44">
        <v>-40862</v>
      </c>
      <c r="I46" s="44"/>
      <c r="J46" s="44"/>
    </row>
    <row r="47" spans="1:10" s="3" customFormat="1" ht="30" customHeight="1" x14ac:dyDescent="0.2">
      <c r="A47" s="67" t="s">
        <v>14</v>
      </c>
      <c r="B47" s="67"/>
      <c r="C47" s="67"/>
      <c r="D47" s="67"/>
      <c r="E47" s="66"/>
      <c r="F47" s="66"/>
      <c r="G47" s="43">
        <f>G45</f>
        <v>-40862</v>
      </c>
      <c r="H47" s="43">
        <f>H45</f>
        <v>-40862</v>
      </c>
      <c r="I47" s="43">
        <f>I45</f>
        <v>0</v>
      </c>
      <c r="J47" s="43">
        <f>J45</f>
        <v>0</v>
      </c>
    </row>
    <row r="48" spans="1:10" s="3" customFormat="1" ht="32.450000000000003" customHeight="1" x14ac:dyDescent="0.2">
      <c r="A48" s="40" t="s">
        <v>29</v>
      </c>
      <c r="B48" s="40"/>
      <c r="C48" s="40"/>
      <c r="D48" s="41" t="s">
        <v>30</v>
      </c>
      <c r="E48" s="64" t="s">
        <v>90</v>
      </c>
      <c r="F48" s="64" t="s">
        <v>91</v>
      </c>
      <c r="G48" s="43">
        <f>SUM(G49:G55)</f>
        <v>-4892010</v>
      </c>
      <c r="H48" s="43">
        <f>SUM(H49:H55)</f>
        <v>-4892010</v>
      </c>
      <c r="I48" s="43">
        <f>SUM(I49:I55)</f>
        <v>0</v>
      </c>
      <c r="J48" s="43">
        <f>SUM(J49:J55)</f>
        <v>0</v>
      </c>
    </row>
    <row r="49" spans="1:13" s="3" customFormat="1" ht="28.5" customHeight="1" x14ac:dyDescent="0.2">
      <c r="A49" s="51" t="s">
        <v>78</v>
      </c>
      <c r="B49" s="51" t="s">
        <v>79</v>
      </c>
      <c r="C49" s="51" t="s">
        <v>62</v>
      </c>
      <c r="D49" s="49" t="s">
        <v>80</v>
      </c>
      <c r="E49" s="65"/>
      <c r="F49" s="65"/>
      <c r="G49" s="44">
        <f t="shared" ref="G49:G55" si="0">SUM(H49:I49)</f>
        <v>-57945</v>
      </c>
      <c r="H49" s="44">
        <v>-57945</v>
      </c>
      <c r="I49" s="50"/>
      <c r="J49" s="50"/>
    </row>
    <row r="50" spans="1:13" s="12" customFormat="1" ht="27.6" customHeight="1" x14ac:dyDescent="0.2">
      <c r="A50" s="51" t="s">
        <v>94</v>
      </c>
      <c r="B50" s="51" t="s">
        <v>92</v>
      </c>
      <c r="C50" s="51" t="s">
        <v>62</v>
      </c>
      <c r="D50" s="49" t="s">
        <v>93</v>
      </c>
      <c r="E50" s="65"/>
      <c r="F50" s="65"/>
      <c r="G50" s="44">
        <f t="shared" si="0"/>
        <v>-1115197</v>
      </c>
      <c r="H50" s="44">
        <v>-1115197</v>
      </c>
      <c r="I50" s="50"/>
      <c r="J50" s="50"/>
    </row>
    <row r="51" spans="1:13" s="63" customFormat="1" ht="27.6" customHeight="1" x14ac:dyDescent="0.2">
      <c r="A51" s="51" t="s">
        <v>95</v>
      </c>
      <c r="B51" s="51" t="s">
        <v>96</v>
      </c>
      <c r="C51" s="51" t="s">
        <v>62</v>
      </c>
      <c r="D51" s="49" t="s">
        <v>97</v>
      </c>
      <c r="E51" s="65"/>
      <c r="F51" s="65"/>
      <c r="G51" s="44">
        <f t="shared" si="0"/>
        <v>-82037</v>
      </c>
      <c r="H51" s="44">
        <v>-82037</v>
      </c>
      <c r="I51" s="50"/>
      <c r="J51" s="50"/>
    </row>
    <row r="52" spans="1:13" s="63" customFormat="1" ht="27.6" customHeight="1" x14ac:dyDescent="0.2">
      <c r="A52" s="51" t="s">
        <v>98</v>
      </c>
      <c r="B52" s="51" t="s">
        <v>99</v>
      </c>
      <c r="C52" s="51" t="s">
        <v>72</v>
      </c>
      <c r="D52" s="49" t="s">
        <v>100</v>
      </c>
      <c r="E52" s="65"/>
      <c r="F52" s="65"/>
      <c r="G52" s="44">
        <f t="shared" si="0"/>
        <v>-63428</v>
      </c>
      <c r="H52" s="44">
        <v>-63428</v>
      </c>
      <c r="I52" s="50"/>
      <c r="J52" s="50"/>
    </row>
    <row r="53" spans="1:13" s="3" customFormat="1" ht="38.450000000000003" customHeight="1" x14ac:dyDescent="0.2">
      <c r="A53" s="51" t="s">
        <v>70</v>
      </c>
      <c r="B53" s="51" t="s">
        <v>71</v>
      </c>
      <c r="C53" s="51" t="s">
        <v>72</v>
      </c>
      <c r="D53" s="49" t="s">
        <v>101</v>
      </c>
      <c r="E53" s="65"/>
      <c r="F53" s="65"/>
      <c r="G53" s="44">
        <f t="shared" si="0"/>
        <v>-3500000</v>
      </c>
      <c r="H53" s="44">
        <v>-3500000</v>
      </c>
      <c r="I53" s="50"/>
      <c r="J53" s="50"/>
    </row>
    <row r="54" spans="1:13" s="3" customFormat="1" ht="38.450000000000003" customHeight="1" x14ac:dyDescent="0.2">
      <c r="A54" s="51" t="s">
        <v>109</v>
      </c>
      <c r="B54" s="51" t="s">
        <v>110</v>
      </c>
      <c r="C54" s="51" t="s">
        <v>76</v>
      </c>
      <c r="D54" s="58" t="s">
        <v>77</v>
      </c>
      <c r="E54" s="65"/>
      <c r="F54" s="65"/>
      <c r="G54" s="44">
        <f t="shared" si="0"/>
        <v>-5</v>
      </c>
      <c r="H54" s="44">
        <v>-5</v>
      </c>
      <c r="I54" s="44"/>
      <c r="J54" s="44"/>
    </row>
    <row r="55" spans="1:13" s="3" customFormat="1" ht="27.75" customHeight="1" x14ac:dyDescent="0.2">
      <c r="A55" s="51" t="s">
        <v>102</v>
      </c>
      <c r="B55" s="51" t="s">
        <v>103</v>
      </c>
      <c r="C55" s="51" t="s">
        <v>104</v>
      </c>
      <c r="D55" s="49" t="s">
        <v>105</v>
      </c>
      <c r="E55" s="65"/>
      <c r="F55" s="65"/>
      <c r="G55" s="44">
        <f t="shared" si="0"/>
        <v>-73398</v>
      </c>
      <c r="H55" s="44">
        <v>-73398</v>
      </c>
      <c r="I55" s="44"/>
      <c r="J55" s="44"/>
    </row>
    <row r="56" spans="1:13" s="3" customFormat="1" ht="22.15" customHeight="1" x14ac:dyDescent="0.2">
      <c r="A56" s="67" t="s">
        <v>14</v>
      </c>
      <c r="B56" s="67"/>
      <c r="C56" s="67"/>
      <c r="D56" s="67"/>
      <c r="E56" s="66"/>
      <c r="F56" s="66"/>
      <c r="G56" s="43">
        <f>G48</f>
        <v>-4892010</v>
      </c>
      <c r="H56" s="43">
        <f>H48</f>
        <v>-4892010</v>
      </c>
      <c r="I56" s="43">
        <f>I48</f>
        <v>0</v>
      </c>
      <c r="J56" s="43">
        <f>J48</f>
        <v>0</v>
      </c>
    </row>
    <row r="57" spans="1:13" s="38" customFormat="1" ht="24" customHeight="1" x14ac:dyDescent="0.2">
      <c r="A57" s="40" t="s">
        <v>8</v>
      </c>
      <c r="B57" s="40" t="s">
        <v>8</v>
      </c>
      <c r="C57" s="40" t="s">
        <v>8</v>
      </c>
      <c r="D57" s="42" t="s">
        <v>7</v>
      </c>
      <c r="E57" s="42" t="s">
        <v>8</v>
      </c>
      <c r="F57" s="42" t="s">
        <v>8</v>
      </c>
      <c r="G57" s="46">
        <f>G21+G24+G30+G17+G34+G38+G41+G44+G47+G56</f>
        <v>558822</v>
      </c>
      <c r="H57" s="46">
        <f>H21+H24+H30+H17+H34+H38+H41+H44+H47+H56</f>
        <v>-8647379</v>
      </c>
      <c r="I57" s="46">
        <f>I21+I24+I30+I17+I34+I38+I41+I44+I47+I56</f>
        <v>9206201</v>
      </c>
      <c r="J57" s="46">
        <f>J21+J24+J30+J17+J34+J38+J41+J44+J47+J56</f>
        <v>9206201</v>
      </c>
    </row>
    <row r="58" spans="1:13" s="37" customFormat="1" x14ac:dyDescent="0.2">
      <c r="A58" s="18"/>
      <c r="B58" s="18"/>
      <c r="C58" s="18"/>
      <c r="D58" s="19"/>
      <c r="E58" s="19"/>
      <c r="F58" s="19"/>
      <c r="G58" s="20"/>
      <c r="H58" s="20"/>
      <c r="I58" s="20"/>
      <c r="J58" s="20"/>
    </row>
    <row r="59" spans="1:13" s="37" customFormat="1" x14ac:dyDescent="0.2">
      <c r="A59" s="18"/>
      <c r="B59" s="18"/>
      <c r="C59" s="18"/>
      <c r="D59" s="19"/>
      <c r="E59" s="19"/>
      <c r="F59" s="19"/>
      <c r="G59" s="20"/>
      <c r="H59" s="20"/>
      <c r="I59" s="20"/>
      <c r="J59" s="20"/>
    </row>
    <row r="60" spans="1:13" s="3" customFormat="1" ht="16.5" customHeight="1" x14ac:dyDescent="0.2">
      <c r="A60" s="15"/>
      <c r="B60" s="15"/>
      <c r="C60" s="15"/>
      <c r="D60" s="16"/>
      <c r="E60" s="16"/>
      <c r="F60" s="16"/>
      <c r="G60" s="35"/>
      <c r="H60" s="17"/>
      <c r="I60" s="17"/>
      <c r="J60" s="17"/>
    </row>
    <row r="61" spans="1:13" s="3" customFormat="1" ht="22.5" customHeight="1" x14ac:dyDescent="0.2">
      <c r="A61" s="68" t="s">
        <v>9</v>
      </c>
      <c r="B61" s="68"/>
      <c r="C61" s="68"/>
      <c r="D61" s="68"/>
      <c r="E61" s="68"/>
      <c r="F61" s="68"/>
      <c r="G61" s="68"/>
      <c r="H61" s="68"/>
      <c r="I61" s="68"/>
      <c r="J61" s="68"/>
    </row>
    <row r="62" spans="1:13" ht="42" customHeight="1" x14ac:dyDescent="0.2"/>
    <row r="63" spans="1:13" s="12" customFormat="1" x14ac:dyDescent="0.2">
      <c r="A63" s="1"/>
      <c r="B63" s="1"/>
      <c r="C63" s="1"/>
      <c r="D63" s="2"/>
      <c r="E63" s="4"/>
      <c r="F63" s="4"/>
      <c r="G63" s="23"/>
      <c r="H63" s="5"/>
      <c r="I63" s="5"/>
      <c r="J63" s="5"/>
      <c r="K63" s="14"/>
      <c r="L63" s="14"/>
      <c r="M63" s="14"/>
    </row>
    <row r="64" spans="1:13" s="10" customFormat="1" x14ac:dyDescent="0.2">
      <c r="A64" s="1"/>
      <c r="B64" s="1"/>
      <c r="C64" s="1"/>
      <c r="D64" s="2"/>
      <c r="E64" s="4"/>
      <c r="F64" s="4"/>
      <c r="G64" s="4"/>
      <c r="H64" s="13"/>
      <c r="I64" s="13"/>
      <c r="J64" s="13"/>
    </row>
    <row r="65" spans="1:18" s="11" customFormat="1" x14ac:dyDescent="0.2">
      <c r="A65" s="1"/>
      <c r="B65" s="1"/>
      <c r="C65" s="1"/>
      <c r="D65" s="6"/>
      <c r="E65" s="4"/>
      <c r="F65" s="4"/>
      <c r="G65" s="4"/>
      <c r="H65" s="5"/>
      <c r="I65" s="5"/>
      <c r="J65" s="5"/>
    </row>
    <row r="66" spans="1:18" s="7" customFormat="1" ht="14.25" customHeight="1" x14ac:dyDescent="0.2">
      <c r="A66" s="1"/>
      <c r="B66" s="1"/>
      <c r="C66" s="1"/>
      <c r="D66" s="2"/>
      <c r="E66" s="4"/>
      <c r="F66" s="4"/>
      <c r="G66" s="4"/>
      <c r="H66" s="5"/>
      <c r="I66" s="5"/>
      <c r="J66" s="5"/>
      <c r="K66" s="8"/>
      <c r="L66" s="8"/>
      <c r="M66" s="8"/>
      <c r="N66" s="8"/>
      <c r="O66" s="8"/>
      <c r="P66" s="8"/>
      <c r="Q66" s="8"/>
      <c r="R66" s="8"/>
    </row>
    <row r="67" spans="1:18" s="7" customFormat="1" ht="16.5" customHeight="1" x14ac:dyDescent="0.2">
      <c r="A67" s="1"/>
      <c r="B67" s="1"/>
      <c r="C67" s="1"/>
      <c r="D67" s="2"/>
      <c r="E67" s="4"/>
      <c r="F67" s="4"/>
      <c r="G67" s="36"/>
      <c r="H67" s="36"/>
      <c r="I67" s="36"/>
      <c r="J67" s="5"/>
      <c r="K67" s="9"/>
      <c r="L67" s="9"/>
      <c r="M67" s="9"/>
      <c r="N67" s="9"/>
      <c r="O67" s="9"/>
      <c r="P67" s="9"/>
      <c r="Q67" s="9"/>
      <c r="R67" s="9"/>
    </row>
    <row r="68" spans="1:18" s="7" customFormat="1" ht="24" customHeight="1" x14ac:dyDescent="0.2">
      <c r="A68" s="1"/>
      <c r="B68" s="1"/>
      <c r="C68" s="1"/>
      <c r="D68" s="2"/>
      <c r="E68" s="4"/>
      <c r="F68" s="4"/>
      <c r="G68" s="4"/>
      <c r="H68" s="5"/>
      <c r="I68" s="5"/>
      <c r="J68" s="5"/>
      <c r="K68" s="8"/>
      <c r="L68" s="8"/>
      <c r="M68" s="8"/>
      <c r="N68" s="8"/>
      <c r="O68" s="8"/>
      <c r="P68" s="8"/>
      <c r="Q68" s="8"/>
      <c r="R68" s="8"/>
    </row>
    <row r="69" spans="1:18" s="7" customFormat="1" ht="18" customHeight="1" x14ac:dyDescent="0.2">
      <c r="A69" s="1"/>
      <c r="B69" s="1"/>
      <c r="C69" s="1"/>
      <c r="D69" s="2"/>
      <c r="E69" s="4"/>
      <c r="F69" s="4"/>
      <c r="G69" s="4"/>
      <c r="H69" s="5"/>
      <c r="I69" s="5"/>
      <c r="J69" s="5"/>
      <c r="K69" s="9"/>
      <c r="L69" s="9"/>
      <c r="M69" s="9"/>
      <c r="N69" s="9"/>
      <c r="O69" s="9"/>
      <c r="P69" s="9"/>
      <c r="Q69" s="9"/>
      <c r="R69" s="9"/>
    </row>
    <row r="70" spans="1:18" ht="17.25" customHeight="1" x14ac:dyDescent="0.2"/>
  </sheetData>
  <mergeCells count="42">
    <mergeCell ref="A47:D47"/>
    <mergeCell ref="E45:E47"/>
    <mergeCell ref="F45:F47"/>
    <mergeCell ref="A56:D56"/>
    <mergeCell ref="E48:E56"/>
    <mergeCell ref="F48:F56"/>
    <mergeCell ref="E39:E41"/>
    <mergeCell ref="F39:F41"/>
    <mergeCell ref="A41:D41"/>
    <mergeCell ref="E42:E44"/>
    <mergeCell ref="F42:F44"/>
    <mergeCell ref="A44:D44"/>
    <mergeCell ref="E31:E34"/>
    <mergeCell ref="F31:F34"/>
    <mergeCell ref="A34:D34"/>
    <mergeCell ref="A38:D38"/>
    <mergeCell ref="E35:E38"/>
    <mergeCell ref="F35:F38"/>
    <mergeCell ref="A6:J6"/>
    <mergeCell ref="A7:J7"/>
    <mergeCell ref="B11:B12"/>
    <mergeCell ref="D11:D12"/>
    <mergeCell ref="E11:E12"/>
    <mergeCell ref="I11:J11"/>
    <mergeCell ref="F11:F12"/>
    <mergeCell ref="A61:J61"/>
    <mergeCell ref="A11:A12"/>
    <mergeCell ref="G11:G12"/>
    <mergeCell ref="H11:H12"/>
    <mergeCell ref="E18:E21"/>
    <mergeCell ref="F18:F21"/>
    <mergeCell ref="C11:C12"/>
    <mergeCell ref="F22:F24"/>
    <mergeCell ref="A24:D24"/>
    <mergeCell ref="E22:E24"/>
    <mergeCell ref="E14:E17"/>
    <mergeCell ref="F14:F17"/>
    <mergeCell ref="A17:D17"/>
    <mergeCell ref="E25:E30"/>
    <mergeCell ref="F25:F30"/>
    <mergeCell ref="A30:D30"/>
    <mergeCell ref="A21:D21"/>
  </mergeCells>
  <phoneticPr fontId="1" type="noConversion"/>
  <printOptions horizontalCentered="1"/>
  <pageMargins left="0.27559055118110237" right="0.31496062992125984" top="0.94488188976377963" bottom="0.23622047244094491" header="0" footer="0"/>
  <pageSetup paperSize="9" scale="72" orientation="landscape" r:id="rId1"/>
  <headerFooter alignWithMargins="0">
    <oddFooter>&amp;C&amp;P</oddFooter>
  </headerFooter>
  <rowBreaks count="1" manualBreakCount="1">
    <brk id="4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</vt:lpstr>
      <vt:lpstr>'Додаток '!Заголовки_для_печати</vt:lpstr>
      <vt:lpstr>'Додаток 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kompvid2</cp:lastModifiedBy>
  <cp:lastPrinted>2020-12-08T14:53:54Z</cp:lastPrinted>
  <dcterms:created xsi:type="dcterms:W3CDTF">2010-12-21T11:50:40Z</dcterms:created>
  <dcterms:modified xsi:type="dcterms:W3CDTF">2020-12-09T14:55:49Z</dcterms:modified>
</cp:coreProperties>
</file>