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Saite\2486\"/>
    </mc:Choice>
  </mc:AlternateContent>
  <bookViews>
    <workbookView xWindow="45" yWindow="0" windowWidth="19275" windowHeight="7020" tabRatio="596"/>
  </bookViews>
  <sheets>
    <sheet name="2017" sheetId="22" r:id="rId1"/>
    <sheet name="Лист1" sheetId="23" r:id="rId2"/>
  </sheets>
  <definedNames>
    <definedName name="_xlnm.Print_Titles" localSheetId="0">'2017'!$4:$5</definedName>
    <definedName name="_xlnm.Print_Area" localSheetId="0">'2017'!$A$1:$P$425</definedName>
  </definedNames>
  <calcPr calcId="162913" fullCalcOnLoad="1"/>
</workbook>
</file>

<file path=xl/calcChain.xml><?xml version="1.0" encoding="utf-8"?>
<calcChain xmlns="http://schemas.openxmlformats.org/spreadsheetml/2006/main">
  <c r="P30" i="22" l="1"/>
  <c r="N10" i="22"/>
  <c r="O10" i="22"/>
  <c r="P10" i="22"/>
  <c r="L10" i="22"/>
  <c r="P327" i="22"/>
  <c r="O374" i="22"/>
  <c r="P374" i="22"/>
  <c r="L374" i="22"/>
  <c r="K402" i="22"/>
  <c r="K401" i="22"/>
  <c r="K400" i="22"/>
  <c r="K399" i="22"/>
  <c r="K398" i="22"/>
  <c r="K397" i="22"/>
  <c r="M284" i="22"/>
  <c r="N284" i="22"/>
  <c r="O284" i="22"/>
  <c r="P284" i="22"/>
  <c r="L284" i="22"/>
  <c r="M335" i="22"/>
  <c r="N335" i="22"/>
  <c r="O335" i="22"/>
  <c r="L335" i="22"/>
  <c r="E416" i="22"/>
  <c r="K416" i="22"/>
  <c r="E415" i="22"/>
  <c r="E414" i="22"/>
  <c r="K414" i="22"/>
  <c r="N231" i="22"/>
  <c r="M231" i="22"/>
  <c r="L231" i="22"/>
  <c r="N300" i="22"/>
  <c r="O300" i="22"/>
  <c r="L300" i="22"/>
  <c r="K23" i="22"/>
  <c r="E210" i="22"/>
  <c r="P412" i="22"/>
  <c r="O412" i="22"/>
  <c r="O417" i="22"/>
  <c r="P417" i="22"/>
  <c r="K388" i="22"/>
  <c r="K380" i="22"/>
  <c r="K363" i="22"/>
  <c r="E346" i="22"/>
  <c r="K308" i="22"/>
  <c r="P308" i="22" s="1"/>
  <c r="P269" i="22"/>
  <c r="P267" i="22"/>
  <c r="P264" i="22"/>
  <c r="K189" i="22"/>
  <c r="K184" i="22"/>
  <c r="N412" i="22"/>
  <c r="M403" i="22"/>
  <c r="N403" i="22"/>
  <c r="O403" i="22"/>
  <c r="P403" i="22"/>
  <c r="L403" i="22"/>
  <c r="L321" i="22"/>
  <c r="L7" i="22"/>
  <c r="L405" i="22" s="1"/>
  <c r="O321" i="22"/>
  <c r="M321" i="22"/>
  <c r="O231" i="22"/>
  <c r="N7" i="22"/>
  <c r="O7" i="22"/>
  <c r="M7" i="22"/>
  <c r="K188" i="22"/>
  <c r="E183" i="22"/>
  <c r="K183" i="22"/>
  <c r="E362" i="22"/>
  <c r="K362" i="22" s="1"/>
  <c r="K359" i="22"/>
  <c r="P359" i="22"/>
  <c r="P335" i="22" s="1"/>
  <c r="K354" i="22"/>
  <c r="K323" i="22"/>
  <c r="M382" i="22"/>
  <c r="N389" i="22"/>
  <c r="N374" i="22" s="1"/>
  <c r="N405" i="22" s="1"/>
  <c r="E46" i="22"/>
  <c r="K46" i="22" s="1"/>
  <c r="K415" i="22"/>
  <c r="K396" i="22"/>
  <c r="K395" i="22"/>
  <c r="K393" i="22"/>
  <c r="K392" i="22"/>
  <c r="K346" i="22"/>
  <c r="K334" i="22"/>
  <c r="K45" i="22"/>
  <c r="K44" i="22"/>
  <c r="K34" i="22"/>
  <c r="K42" i="22"/>
  <c r="P321" i="22"/>
  <c r="K41" i="22"/>
  <c r="K28" i="22"/>
  <c r="K259" i="22"/>
  <c r="K260" i="22" s="1"/>
  <c r="K332" i="22"/>
  <c r="K268" i="22"/>
  <c r="K270" i="22"/>
  <c r="K266" i="22"/>
  <c r="K269" i="22"/>
  <c r="M20" i="22"/>
  <c r="M10" i="22" s="1"/>
  <c r="K30" i="22"/>
  <c r="K29" i="22"/>
  <c r="K355" i="22"/>
  <c r="M381" i="22"/>
  <c r="M374" i="22" s="1"/>
  <c r="K304" i="22"/>
  <c r="P304" i="22" s="1"/>
  <c r="P300" i="22" s="1"/>
  <c r="K310" i="22"/>
  <c r="M309" i="22"/>
  <c r="M300" i="22" s="1"/>
  <c r="K309" i="22"/>
  <c r="K302" i="22"/>
  <c r="K21" i="22"/>
  <c r="K258" i="22"/>
  <c r="K233" i="22"/>
  <c r="K18" i="22"/>
  <c r="K17" i="22"/>
  <c r="K16" i="22"/>
  <c r="K210" i="22"/>
  <c r="N417" i="22"/>
  <c r="M417" i="22"/>
  <c r="M412" i="22"/>
  <c r="K356" i="22"/>
  <c r="K339" i="22"/>
  <c r="K336" i="22"/>
  <c r="K333" i="22"/>
  <c r="N321" i="22"/>
  <c r="K285" i="22"/>
  <c r="K287" i="22"/>
  <c r="K273" i="22"/>
  <c r="K262" i="22"/>
  <c r="K261" i="22"/>
  <c r="K24" i="22"/>
  <c r="K87" i="22"/>
  <c r="K86" i="22"/>
  <c r="K85" i="22"/>
  <c r="K27" i="22"/>
  <c r="K26" i="22"/>
  <c r="K13" i="22"/>
  <c r="K8" i="22"/>
  <c r="K330" i="22"/>
  <c r="K255" i="22"/>
  <c r="K256" i="22" s="1"/>
  <c r="K253" i="22"/>
  <c r="K254" i="22"/>
  <c r="K251" i="22"/>
  <c r="K252" i="22" s="1"/>
  <c r="K267" i="22"/>
  <c r="K293" i="22"/>
  <c r="K247" i="22"/>
  <c r="K248" i="22" s="1"/>
  <c r="K249" i="22"/>
  <c r="K232" i="22"/>
  <c r="K241" i="22"/>
  <c r="K243" i="22"/>
  <c r="K245" i="22"/>
  <c r="K246" i="22"/>
  <c r="K264" i="22"/>
  <c r="K265" i="22"/>
  <c r="K288" i="22"/>
  <c r="K322" i="22"/>
  <c r="K326" i="22"/>
  <c r="K327" i="22"/>
  <c r="K341" i="22"/>
  <c r="K12" i="22"/>
  <c r="K11" i="22"/>
  <c r="K9" i="22"/>
  <c r="P7" i="22"/>
  <c r="P405" i="22" s="1"/>
  <c r="K239" i="22"/>
  <c r="K286" i="22"/>
  <c r="P231" i="22"/>
  <c r="O405" i="22"/>
  <c r="M405" i="22" l="1"/>
</calcChain>
</file>

<file path=xl/sharedStrings.xml><?xml version="1.0" encoding="utf-8"?>
<sst xmlns="http://schemas.openxmlformats.org/spreadsheetml/2006/main" count="1237" uniqueCount="837">
  <si>
    <t xml:space="preserve">Будівництво каналізаційних, водопровідних мереж, дренажу, влаштування водовідведення житлових масивів міста </t>
  </si>
  <si>
    <t>Департамент містобудівного комплексу та земельних відносин міської ради</t>
  </si>
  <si>
    <t>Назва головного розпорядника коштів; Назва об'єкта відповідно до проектно-кошторисної документації; тощо</t>
  </si>
  <si>
    <t>№ п/п</t>
  </si>
  <si>
    <t>Рік початку і закінчення будівництва</t>
  </si>
  <si>
    <t>Загальна кошторисна вартість робіт, грн.</t>
  </si>
  <si>
    <t>Всього видатків на завершення будівництва об'єкта на майбутні роки, грн.</t>
  </si>
  <si>
    <t>2016-2017</t>
  </si>
  <si>
    <t>2015-2017</t>
  </si>
  <si>
    <t xml:space="preserve">Будівництво будівлі комунальної бюджетної установи "Клуб мікрорайону "Рогізна" </t>
  </si>
  <si>
    <t>Реконструкція будівлі на вул.Авангардній,17 під дошкільний навчальний заклад</t>
  </si>
  <si>
    <t>Будівництво берегоукріплюючих споруд на правому березі р.Прут в районі проходження каналізаційного дюкеру на головну каналізаційну насосну станцію</t>
  </si>
  <si>
    <t xml:space="preserve">Реконструкція кінотеатру   ім. І. Миколайчука  під кіномистецький центр   на  вул. Головній,140  </t>
  </si>
  <si>
    <t>2016-2018</t>
  </si>
  <si>
    <t>Реконструкція освітлення стадіону "Буковина" на вул.О.Гузар,1</t>
  </si>
  <si>
    <t>2017-2018</t>
  </si>
  <si>
    <t>Розроблення ІІ етапу програми впорядкування території та історичної забудови в межах буферної зони Всесвітньої спадщини ЮНЕСКО</t>
  </si>
  <si>
    <t>ВСЬОГО :</t>
  </si>
  <si>
    <t>Реконструкція будівлі на вул.Вірменській,17-А під дошкільний навчальний заклад</t>
  </si>
  <si>
    <t>1. Житлове будівництво</t>
  </si>
  <si>
    <t>2017-2020</t>
  </si>
  <si>
    <t>2. Освіта</t>
  </si>
  <si>
    <t>Реконструкція приміщень 2-го поверху під приміщення 4-х груп НВК "Берегиня" на вул.Карбулицького Іларія,2</t>
  </si>
  <si>
    <t xml:space="preserve">3. Комунальне господарство </t>
  </si>
  <si>
    <t>Будівництво зливово-каналізаційних та водопровідних мереж по вул. Заставнянській мікрорайону "Роша" (перша черга )</t>
  </si>
  <si>
    <t>Житловий мікрорайон по вул.Д.Лукіяновича  - будівництво (Захист від підтоплення та відведення поверхневого стоку на території під забудову)</t>
  </si>
  <si>
    <t>4. Культура</t>
  </si>
  <si>
    <t>Житловий мікрорайон по вул.Д.Лукіяновича (зовнішні інженерні мережі) - будівництво</t>
  </si>
  <si>
    <t>5. Фізична культура та спорт</t>
  </si>
  <si>
    <t>Капітальний ремонт лікувального  корпусу КМУ "Міська лікарня №1" на вул.Героїв  Майдану, 226 (операційний блок)</t>
  </si>
  <si>
    <t xml:space="preserve">Капітальний ремот даху поліклініки(будівля літера А) на вул.Героїв  Майдану, 226 </t>
  </si>
  <si>
    <t>Капітальний ремонт підвальних приміщень будівлі на вул.Садовського,8</t>
  </si>
  <si>
    <t>Капітальний ремонт приміщень закладів  дошкільної освіти (співфінансування міської ради з реалізації інвестиційного проекту "Енергоефективність в будівлях бюджетної сфери в м.Чернівцях")</t>
  </si>
  <si>
    <t>Будівництво каналізаційного колектору від РКНС №8 до вул.Таджицької (вул.Ізмайлівська, Білоруська, Гречаного, Паркова, Таджицька)</t>
  </si>
  <si>
    <t>Будівництво каналізаційних мереж по пров.Смотрицькому, вул.Кіцманській,  Тихорецькій, Гречаного та прилеглих вулиць до мр-ну "Кемпінг"</t>
  </si>
  <si>
    <t xml:space="preserve">Будівництво водопровідної мережі по вул.Вашківській </t>
  </si>
  <si>
    <t>2017-2019</t>
  </si>
  <si>
    <t>Реконструкція адмінприміщення КБУ "Центр дозвілля дітей та юнацтва парку ім.Ю.Федьковича" на вул.Й.Главки,20</t>
  </si>
  <si>
    <t>2018-2020</t>
  </si>
  <si>
    <t>Капітальний ремонт конструктивних елементівКСОП "Буковина" на вул.О.Гузар,1</t>
  </si>
  <si>
    <t xml:space="preserve">Реконструкція котельні КМУ "Міська поліклініка №1" на вул.Шкільній,6 </t>
  </si>
  <si>
    <t>Капітальний ремонт приміщень в КБУ "Музична школа №2" на вул. Кобилянської Ольги,36</t>
  </si>
  <si>
    <t>Капітальний ремонт приміщень літнього театру в Центральному парку культури і відпочинку ім. Т.Г.Шевченка</t>
  </si>
  <si>
    <t>Капітальний ремонт підвального приміщення в КБУ "Центральний палац культури"на пл.Театральній,5</t>
  </si>
  <si>
    <t>Капітальний ремонт фасаду по КБУ "Музична школа №3" на вул.Юнацькій,1</t>
  </si>
  <si>
    <t>Капітальний ремонт фасаду КБУ "Будинок культури "Роша"" на вул. Горіхівській,1</t>
  </si>
  <si>
    <t>Капітальний ремонт будівлі КМУ "Міська дитяча поліклініка" на проспекті Незалежності,109-А</t>
  </si>
  <si>
    <t>Будівництво житлового кварталу по проспекту Незалежності (інженерні забезпечення). Газопостачання ІІІ черга.</t>
  </si>
  <si>
    <t>Будівництво житлового кварталу по проспекту Незалежності (інженерні забезпечення). Електроопостачання ІУ черга.</t>
  </si>
  <si>
    <t>2016-2022</t>
  </si>
  <si>
    <t>Придбання обладнання і предметів довгострокового користування (Памятник жертвам голодомору та геноциду українського народу 1932-1933 та 1946-1947 р.р. з встановленням  на розі вул.Руської та Шевченка Тараса )</t>
  </si>
  <si>
    <t xml:space="preserve">Будівництво дошкільного дитячого закладу на 160 місць на вул.Вересневій,10 </t>
  </si>
  <si>
    <t xml:space="preserve">Будівництво (добудова) третьго поверху у Чернівецькому багатопрофільному ліцеї №4 на вул.Небесної Сотні,18-А </t>
  </si>
  <si>
    <t xml:space="preserve">Будівництво закритого плавального басейну ДНЗ №24 ЦРД "Джерело" на вул Мусоргського,13 </t>
  </si>
  <si>
    <t xml:space="preserve">Будівництво (добудова) корпусу ДНЗ№24 ЦРД "Джерело" на вул. Мусоргського,13 </t>
  </si>
  <si>
    <t>2018-2019</t>
  </si>
  <si>
    <t xml:space="preserve">Будівництво (добудова) корпусу СДНЗ №31 на вул. Руданського Степана,10 </t>
  </si>
  <si>
    <t>2017-2025</t>
  </si>
  <si>
    <t>Реконструкція котельні для гімназії №2 на вул.Головній,73</t>
  </si>
  <si>
    <t>Капітальний ремонт будівлі медичної амбулаторії №1 КМУ "Центр первинної медико-санітарної допомоги "Садгора" на вул.М.Тореза,2</t>
  </si>
  <si>
    <t>Житловий квартал по проспекту Незалежності  (інженерні забезпечення)</t>
  </si>
  <si>
    <t>2008-2022</t>
  </si>
  <si>
    <t>Реконтрукція котельні для ЗОШ №5 на  вул Л.Українки, 18 (виконавча зйомка)</t>
  </si>
  <si>
    <t>Реконструкція  котельні  для ДНЗ №36 на  вул.С.Гулака-Артемовського,2 (виконавча зйомка)</t>
  </si>
  <si>
    <t>Виконання на об"єкті станом на 01.01.2017 р., грн.</t>
  </si>
  <si>
    <t>Будівництво каналізаційного колектора ДУ 1000мм на вул.Роменській на ділянці від вул.Руської до вул.Високої</t>
  </si>
  <si>
    <t>Будівництво дитячої дошкільної установи на 160 місць в мікрорайоні Ленківці на IV провул Вільшини, 13</t>
  </si>
  <si>
    <t>Реконструкція гуртожитку в житловий будинок відселенського фонду міської ради на вул. Чехова Антона, 23</t>
  </si>
  <si>
    <t>Реконструкція з надбудовою 2-го поверху будівлі ДНЗ № 30 на бульварі Героїв Крут,7</t>
  </si>
  <si>
    <t>Будівництво зливово-каналізаційних та водопровідних мереж по вул. Заставнянській мікрорайону "Роша" (друга черга )</t>
  </si>
  <si>
    <t>Будівництво водопровідних та каналізаційних  мереж по вул Селятинській</t>
  </si>
  <si>
    <t>Будівництво водопроводу від вул.Підкови до вул.Чорнівської (перша черга)</t>
  </si>
  <si>
    <t>Капітальний ремонт тротуарів КП "Парк Жовтневий" по вул. Пилипа Орлика,4</t>
  </si>
  <si>
    <t>Будівництво спортивного майданчика на вул.Гуцульській (навпроти житлового будинку №34)</t>
  </si>
  <si>
    <t>Будівництво вело-роликової доріжки та дитячого літнього театру між житловими будинками на бульварі Героїв Крут,4-6</t>
  </si>
  <si>
    <t>Придбання обладнання і предметів довгострокового користування (обладнання дитячих спортивних майданчиків з встановленням)</t>
  </si>
  <si>
    <t>Реставрація скульптур (архітектурного декору) на будівлі на вул. О.Кобилянської ,26</t>
  </si>
  <si>
    <t>Будівництво транспортної а/магістралі по вул.П.-Кільцевій з автодорожнім тунелем через територію злітно-посадкової смуги аеропорту (техніко-економічне обгрунтування)</t>
  </si>
  <si>
    <t>Будівництво багатоквартирного житлового будинку  на провул. Смотрицькому,5, 5-А, 5-Б</t>
  </si>
  <si>
    <t>Будівництво водопровідної насосної станції ІІІ-го підйому з резервуарами чистої води для забезпечення водопостачанням мікрорайону "Роша"</t>
  </si>
  <si>
    <t>в т.ч. кошти товариства</t>
  </si>
  <si>
    <t xml:space="preserve">Будівництво мереж водопостачання індивідуальних житлових будинків по вул. Марморозька, Хрещатинська, Путильська, Романця, Олекси, Будного Степана, провул. Марморозький </t>
  </si>
  <si>
    <t>Перелік об'єктів, фінансування яких буде здійснюватися в 2017-2020 роках</t>
  </si>
  <si>
    <t>Капітальний ремонт огорожі ЗОШ №6 на вул.В.Комарова,26</t>
  </si>
  <si>
    <t>Будівництво каналізаційної мережі по вул.З.Космодем'янської</t>
  </si>
  <si>
    <t xml:space="preserve">Будівництво спортивного комплексу на вул. Учительській,1 (на місці колишнього кінотеатру "Буковина") </t>
  </si>
  <si>
    <t>Будівництво універсального спортивного майданчика на вул.Квітковського,2</t>
  </si>
  <si>
    <t>Реконструкція будівлі з подальшим її використанням для спортивнотехнічних клубів на вул.Руській,226-г (міжнародний спортивний центр "Суперкрос")</t>
  </si>
  <si>
    <t>Капітальний ремонт приміщень загально-освітніх навчальних закладів (співфінансування міської ради з реалізації інвестиційного проекту "Енергоефективність в будівлях бюджетної сфери в м.Чернівцях")</t>
  </si>
  <si>
    <t>Капітальний ремонт приміщень загально-освітніх навчальних закладів (грантові кошти  на реалізацію інвестиційного проекту "Енергоефективність в будівлях бюджетної сфери в м.Чернівцях")</t>
  </si>
  <si>
    <t>1.1</t>
  </si>
  <si>
    <t>1.2</t>
  </si>
  <si>
    <t>2.2</t>
  </si>
  <si>
    <t>2.3</t>
  </si>
  <si>
    <t>2.4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</si>
  <si>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</si>
  <si>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</si>
  <si>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</si>
  <si>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</si>
  <si>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</si>
  <si>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</si>
  <si>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</si>
  <si>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</si>
  <si>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</si>
  <si>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</si>
  <si>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</si>
  <si>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</si>
  <si>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</si>
  <si>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</si>
  <si>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</si>
  <si>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</si>
  <si>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</si>
  <si>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</si>
  <si>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</si>
  <si>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</si>
  <si>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</si>
  <si>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</si>
  <si>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Реконструкція будівлі на вул.Героїв Майдану,152 під ДНЗ</t>
  </si>
  <si>
    <t>Капітальний ремонт харчоблоку спеціалізоаної школи І ступеню №9 на вул.Л.Українки,29</t>
  </si>
  <si>
    <t>Капітальний ремонт даху ЗНЗ №8 на вул.Дзержика,22</t>
  </si>
  <si>
    <t>Капітальний ремонт огорожі ЗНЗ №22 на вул.Південно-Кільцевій,17</t>
  </si>
  <si>
    <t>Капітальний ремонт огорожі НВК "Берегиня" на вул.Карбулицького,2</t>
  </si>
  <si>
    <t>Капітальний ремонт (заміна) вікон у ДНЗ, які передбачені Програмою розвитку освіти</t>
  </si>
  <si>
    <t>Будівництво спортивного майданчика ЗНЗ №30 на вул.Щербанюка,4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</si>
  <si>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</si>
  <si>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</si>
  <si>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</si>
  <si>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</si>
  <si>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</si>
  <si>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</si>
  <si>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</si>
  <si>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</si>
  <si>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</si>
  <si>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</si>
  <si>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</si>
  <si>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</si>
  <si>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</si>
  <si>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</si>
  <si>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</si>
  <si>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</si>
  <si>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</si>
  <si>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</si>
  <si>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</si>
  <si>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Капітальний ремонт приміщення пральні, харчоблоку та системи опалення НВК "Берегиня" на вул.Карбулицького Іларія,2</t>
  </si>
  <si>
    <t>3.11</t>
  </si>
  <si>
    <t>3.12</t>
  </si>
  <si>
    <t>3.13</t>
  </si>
  <si>
    <t>4.1</t>
  </si>
  <si>
    <t>4.2</t>
  </si>
  <si>
    <t>4.3</t>
  </si>
  <si>
    <t>4.4</t>
  </si>
  <si>
    <t>4.5</t>
  </si>
  <si>
    <t>4.7</t>
  </si>
  <si>
    <t>4.8</t>
  </si>
  <si>
    <t>4.9</t>
  </si>
  <si>
    <t>4.10</t>
  </si>
  <si>
    <t>4.11</t>
  </si>
  <si>
    <t>5.1</t>
  </si>
  <si>
    <t>5.2</t>
  </si>
  <si>
    <t>5.3</t>
  </si>
  <si>
    <t>5.4</t>
  </si>
  <si>
    <t>5.5</t>
  </si>
  <si>
    <t>5.6</t>
  </si>
  <si>
    <t>5.7</t>
  </si>
  <si>
    <r>
      <t>Будівництво спортивного майданчика з синтетичним покриттям на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вул.Піщана-Бойка</t>
    </r>
  </si>
  <si>
    <t>5.8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</si>
  <si>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</si>
  <si>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</si>
  <si>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</si>
  <si>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</si>
  <si>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</si>
  <si>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</si>
  <si>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</si>
  <si>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</si>
  <si>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</si>
  <si>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</si>
  <si>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</si>
  <si>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</si>
  <si>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</si>
  <si>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</si>
  <si>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</si>
  <si>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</si>
  <si>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</si>
  <si>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</si>
  <si>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</si>
  <si>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</si>
  <si>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</si>
  <si>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</si>
  <si>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</si>
  <si>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8. Бюджет ініціатив чернівчан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</si>
  <si>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</si>
  <si>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</si>
  <si>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</si>
  <si>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</si>
  <si>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</si>
  <si>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</si>
  <si>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</si>
  <si>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</si>
  <si>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</si>
  <si>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Будівництво дитячого майданчика на вул.Хотинській,4-Д</t>
  </si>
  <si>
    <t>9. Будівництво дитячих майданчиків</t>
  </si>
  <si>
    <t>9.1</t>
  </si>
  <si>
    <t>7.15</t>
  </si>
  <si>
    <t>2.37</t>
  </si>
  <si>
    <t>Будівництво багатофункціонального спортивного майданчика з штучною травою в Чернівецькій гімназії №1 за адресою: м.Чернівці, проспект Незалежності,68</t>
  </si>
  <si>
    <t>2.38</t>
  </si>
  <si>
    <t>Капітальний ремонт системи опалення, мереж каналізації та перехідної галереї гімназії № 2 на вул. Головній 73</t>
  </si>
  <si>
    <t>5.9</t>
  </si>
  <si>
    <t>7.16</t>
  </si>
  <si>
    <t>Капітальний ремонт ДНЗ №1</t>
  </si>
  <si>
    <t>Капітальний ремонт ДНЗ №2</t>
  </si>
  <si>
    <t>Капітальний ремонт ДНЗ №3</t>
  </si>
  <si>
    <t>Капітальний ремонт ДНЗ №4</t>
  </si>
  <si>
    <t>Капітальний ремонт ДНЗ №5</t>
  </si>
  <si>
    <t>Капітальний ремонт ДНЗ №6</t>
  </si>
  <si>
    <t>Капітальний ремонт ДНЗ №7</t>
  </si>
  <si>
    <t>Капітальний ремонт ДНЗ №8</t>
  </si>
  <si>
    <t>Капітальний ремонт ДНЗ №9</t>
  </si>
  <si>
    <t>Капітальний ремонт ДНЗ №10</t>
  </si>
  <si>
    <t>Капітальний ремонт ДНЗ №11</t>
  </si>
  <si>
    <t>Капітальний ремонт ДНЗ №12</t>
  </si>
  <si>
    <t>Капітальний ремонт ДНЗ №14</t>
  </si>
  <si>
    <t>Капітальний ремонт ДНЗ №15</t>
  </si>
  <si>
    <t>Капітальний ремонт ДНЗ №16</t>
  </si>
  <si>
    <t>Капітальний ремонт ДНЗ №17</t>
  </si>
  <si>
    <t>Капітальний ремонт ДНЗ №18</t>
  </si>
  <si>
    <t>Капітальний ремонт ДНЗ №19</t>
  </si>
  <si>
    <t>2.39</t>
  </si>
  <si>
    <t>2.40</t>
  </si>
  <si>
    <t>2.41</t>
  </si>
  <si>
    <t>2.42</t>
  </si>
  <si>
    <t>2.44</t>
  </si>
  <si>
    <t>2.43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</si>
  <si>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</si>
  <si>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</si>
  <si>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</si>
  <si>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</si>
  <si>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</si>
  <si>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</si>
  <si>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</si>
  <si>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</si>
  <si>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</si>
  <si>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</si>
  <si>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</si>
  <si>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</si>
  <si>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</si>
  <si>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Капітальний ремонт ДНЗ №20</t>
  </si>
  <si>
    <t>Капітальний ремонт ДНЗ №21</t>
  </si>
  <si>
    <t>Капітальний ремонт ДНЗ №22</t>
  </si>
  <si>
    <t>Капітальний ремонт ДНЗ №23</t>
  </si>
  <si>
    <t>Капітальний ремонт ДНЗ №24</t>
  </si>
  <si>
    <t>Капітальний ремонт ДНЗ №25</t>
  </si>
  <si>
    <t>Капітальний ремонт ДНЗ №26</t>
  </si>
  <si>
    <t>Капітальний ремонт ДНЗ №27</t>
  </si>
  <si>
    <t>Капітальний ремонт ДНЗ №28</t>
  </si>
  <si>
    <t>Капітальний ремонт ДНЗ №29</t>
  </si>
  <si>
    <t>Капітальний ремонт ДНЗ №30</t>
  </si>
  <si>
    <t>Капітальний ремонт ДНЗ №31</t>
  </si>
  <si>
    <t>Капітальний ремонт ДНЗ №32</t>
  </si>
  <si>
    <t>Капітальний ремонт ДНЗ №33</t>
  </si>
  <si>
    <t>Капітальний ремонт ДНЗ №34</t>
  </si>
  <si>
    <t>Капітальний ремонт ДНЗ №35</t>
  </si>
  <si>
    <t>Капітальний ремонт ДНЗ №36</t>
  </si>
  <si>
    <t>Капітальний ремонт ДНЗ №37</t>
  </si>
  <si>
    <t>Капітальний ремонт ДНЗ №38</t>
  </si>
  <si>
    <t>Капітальний ремонт ДНЗ №39</t>
  </si>
  <si>
    <t>Капітальний ремонт ДНЗ №40</t>
  </si>
  <si>
    <t>Капітальний ремонт ДНЗ №41</t>
  </si>
  <si>
    <t>Капітальний ремонт ДНЗ №43</t>
  </si>
  <si>
    <t>Капітальний ремонт ДНЗ №44</t>
  </si>
  <si>
    <t>Капітальний ремонт ДНЗ №45</t>
  </si>
  <si>
    <t>Капітальний ремонт ДНЗ №46</t>
  </si>
  <si>
    <t>Капітальний ремонт ДНЗ №47</t>
  </si>
  <si>
    <t>Капітальний ремонт ДНЗ №48</t>
  </si>
  <si>
    <t>Капітальний ремонт ДНЗ №49</t>
  </si>
  <si>
    <t>Капітальний ремонт ДНЗ №50</t>
  </si>
  <si>
    <t>Капітальний ремонт ДНЗ №53</t>
  </si>
  <si>
    <t>Капітальний ремонт Д/С №4</t>
  </si>
  <si>
    <t>Капітальний ремонт ліцею №1</t>
  </si>
  <si>
    <t>Капітальний ремонт ліцею №2</t>
  </si>
  <si>
    <t>Капітальний ремонт ліцею №3</t>
  </si>
  <si>
    <t>Капітальний ремонт ліцею №4</t>
  </si>
  <si>
    <t>Капітальний ремонт СШ №7/гімназії №1</t>
  </si>
  <si>
    <t>Капітальний ремонт СШ №35/гімназії №2</t>
  </si>
  <si>
    <t>Капітальний ремонт СШ №26/гімназії №3</t>
  </si>
  <si>
    <t>Капітальний ремонт СШ №9/гімназії №4</t>
  </si>
  <si>
    <t>Капітальний ремонт СШ №23/гімназії №5</t>
  </si>
  <si>
    <t>Капітальний ремонт СШ №29/гімназії №6</t>
  </si>
  <si>
    <t>Капітальний ремонт СЗОШ №6</t>
  </si>
  <si>
    <t>Капітальний ремонт СЗОШ №22</t>
  </si>
  <si>
    <t>Капітальний ремонт СЗОШ №41</t>
  </si>
  <si>
    <t>Капітальний ремонт ЗОШ №13</t>
  </si>
  <si>
    <t>Капітальний ремонт ЗОШ №17</t>
  </si>
  <si>
    <t>Капітальний ремонт ЗОШ №19</t>
  </si>
  <si>
    <t>Капітальний ремонт ЗОШ №2</t>
  </si>
  <si>
    <t>Капітальний ремонт ЗОШ №3</t>
  </si>
  <si>
    <t>Капітальний ремонт ЗОШ №4</t>
  </si>
  <si>
    <t>Капітальний ремонт ЗОШ №5</t>
  </si>
  <si>
    <t>Капітальний ремонт ЗОШ №8</t>
  </si>
  <si>
    <t>Капітальний ремонт ЗОШ №10</t>
  </si>
  <si>
    <t>Капітальний ремонт ЗОШ №11</t>
  </si>
  <si>
    <t>Капітальний ремонт ЗОШ №14</t>
  </si>
  <si>
    <t>Капітальний ремонт ЗОШ №16</t>
  </si>
  <si>
    <t>Капітальний ремонт ЗОШ №20</t>
  </si>
  <si>
    <t>Капітальний ремонт ЗОШ №24</t>
  </si>
  <si>
    <t>Капітальний ремонт ЗОШ №25</t>
  </si>
  <si>
    <t>Капітальний ремонт ЗОШ №27</t>
  </si>
  <si>
    <t>Капітальний ремонт ЗОШ №28</t>
  </si>
  <si>
    <t>Капітальний ремонт ЗОШ №30</t>
  </si>
  <si>
    <t>Капітальний ремонт ЗОШ №31</t>
  </si>
  <si>
    <t xml:space="preserve">Капітальний ремонт ЗОШ №33 </t>
  </si>
  <si>
    <t>Капітальний ремонт ЗОШ №40</t>
  </si>
  <si>
    <t>Капітальний ремонт НВК "Берегиня"</t>
  </si>
  <si>
    <t>Капітальний ремонт НВК "Лідер"</t>
  </si>
  <si>
    <t>Капітальний ремонт НВК "Любисток"</t>
  </si>
  <si>
    <t>Капітальний ремонт  ВСЛІ</t>
  </si>
  <si>
    <t>Капітальний ремонт МПДЮ</t>
  </si>
  <si>
    <t>Капітальний ремонт ЦДЮТ</t>
  </si>
  <si>
    <t>Капітальний ремонт БТДЮ</t>
  </si>
  <si>
    <t>Капітальний ремонт КЮТ "КВАРЦ"</t>
  </si>
  <si>
    <t>Капітальний ремонт ДЮСШ №1</t>
  </si>
  <si>
    <t>Капітальний ремонт дворового покриття ЗОШ №2</t>
  </si>
  <si>
    <t>Капітальний ремонт дворового покриття ЗОШ №3</t>
  </si>
  <si>
    <t>Капітальний ремонт дворового покриття ЗОШ №6</t>
  </si>
  <si>
    <t>Капітальний ремонт дворового покриття ЗОШ №10</t>
  </si>
  <si>
    <t>Капітальний ремонт дворового покриття НВК "Лідер"</t>
  </si>
  <si>
    <t>Капітальний ремонт дворового покриття ЗОШ №13</t>
  </si>
  <si>
    <t>Капітальний ремонт дворового покриття ЗОШ №16</t>
  </si>
  <si>
    <t>Капітальний ремонт дворового покриття ЗОШ №17</t>
  </si>
  <si>
    <t>Капітальний ремонт дворового покриття ЗОШ №19</t>
  </si>
  <si>
    <t>Капітальний ремонт дворового покриття ЗОШ №20</t>
  </si>
  <si>
    <t>Капітальний ремонт дворового покриття ЗОШ №22</t>
  </si>
  <si>
    <t>Капітальний ремонт дворового покриття ЗОШ №24</t>
  </si>
  <si>
    <t>Капітальний ремонт дворового покриття ЗОШ №25</t>
  </si>
  <si>
    <t>Капітальний ремонт дворового покриття ЗОШ №27</t>
  </si>
  <si>
    <t>Капітальний ремонт дворового покриття ЗОШ №28</t>
  </si>
  <si>
    <t>Капітальний ремонт дворового покриття ЗОШ №30</t>
  </si>
  <si>
    <t>Капітальний ремонт дворового покриття ЗОШ №33</t>
  </si>
  <si>
    <t>Капітальний ремонт дворового покриття НВК "Берегиня"</t>
  </si>
  <si>
    <t>Капітальний ремонт дворового покриття ЗОШ №37</t>
  </si>
  <si>
    <t>Капітальний ремонт дворового покриття ЗОШ №39</t>
  </si>
  <si>
    <t>Капітальний ремонт дворового покриття НВК "Любисток"</t>
  </si>
  <si>
    <t>Капітальний ремонт дворового покриття гімназії №1</t>
  </si>
  <si>
    <t>Капітальний ремонт дворового покриття гімназії №3</t>
  </si>
  <si>
    <t>Капітальний ремонт дворового покриття гімназії №4</t>
  </si>
  <si>
    <t>Капітальний ремонт дворового покриття гімназії №5</t>
  </si>
  <si>
    <t>Капітальний ремонт дворового покриття гімназії №7</t>
  </si>
  <si>
    <t>Капітальний ремонт дворового покриття ліцею №1</t>
  </si>
  <si>
    <t>Капітальний ремонт дворового покриття ліцею №2</t>
  </si>
  <si>
    <t>Капітальний ремонт дворового покриття ліцею №4</t>
  </si>
  <si>
    <t>Капітальний ремонт дворового покриття ВСЛІ</t>
  </si>
  <si>
    <t>2.58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</si>
  <si>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</si>
  <si>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</si>
  <si>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</si>
  <si>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</si>
  <si>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</si>
  <si>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</si>
  <si>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</si>
  <si>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</si>
  <si>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</si>
  <si>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</si>
  <si>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</si>
  <si>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</si>
  <si>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</si>
  <si>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</si>
  <si>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</si>
  <si>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</si>
  <si>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</si>
  <si>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</si>
  <si>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</si>
  <si>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</si>
  <si>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</si>
  <si>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</si>
  <si>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</si>
  <si>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</si>
  <si>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</si>
  <si>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</si>
  <si>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</si>
  <si>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</si>
  <si>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</si>
  <si>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</si>
  <si>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</si>
  <si>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</si>
  <si>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</si>
  <si>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</si>
  <si>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</si>
  <si>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</si>
  <si>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</si>
  <si>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</si>
  <si>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</si>
  <si>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</si>
  <si>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</si>
  <si>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2.112</t>
  </si>
  <si>
    <t>2.113</t>
  </si>
  <si>
    <t>2.114</t>
  </si>
  <si>
    <t>2.115</t>
  </si>
  <si>
    <t>2.116</t>
  </si>
  <si>
    <t>2.117</t>
  </si>
  <si>
    <t>2.118</t>
  </si>
  <si>
    <t>2.119</t>
  </si>
  <si>
    <t>2.120</t>
  </si>
  <si>
    <t>2.121</t>
  </si>
  <si>
    <t>2.122</t>
  </si>
  <si>
    <t>2.123</t>
  </si>
  <si>
    <t>2.124</t>
  </si>
  <si>
    <t>2.125</t>
  </si>
  <si>
    <t>2.126</t>
  </si>
  <si>
    <t>2.127</t>
  </si>
  <si>
    <t>2.128</t>
  </si>
  <si>
    <t>2.129</t>
  </si>
  <si>
    <t>2.130</t>
  </si>
  <si>
    <t>2.131</t>
  </si>
  <si>
    <t>2.132</t>
  </si>
  <si>
    <t>2.133</t>
  </si>
  <si>
    <t>2.134</t>
  </si>
  <si>
    <t>2.135</t>
  </si>
  <si>
    <t>2.136</t>
  </si>
  <si>
    <t>2.137</t>
  </si>
  <si>
    <t>2.138</t>
  </si>
  <si>
    <t>2.139</t>
  </si>
  <si>
    <t>2.140</t>
  </si>
  <si>
    <t>2.141</t>
  </si>
  <si>
    <t>2.142</t>
  </si>
  <si>
    <t>2.143</t>
  </si>
  <si>
    <t>2.144</t>
  </si>
  <si>
    <t>2.145</t>
  </si>
  <si>
    <t>2.146</t>
  </si>
  <si>
    <t>2.147</t>
  </si>
  <si>
    <t>2.148</t>
  </si>
  <si>
    <t>2.149</t>
  </si>
  <si>
    <t>2.150</t>
  </si>
  <si>
    <t>2.151</t>
  </si>
  <si>
    <t>2.152</t>
  </si>
  <si>
    <t>2.153</t>
  </si>
  <si>
    <t>2.154</t>
  </si>
  <si>
    <t>2.155</t>
  </si>
  <si>
    <t>2.156</t>
  </si>
  <si>
    <t>2.157</t>
  </si>
  <si>
    <t>2.158</t>
  </si>
  <si>
    <t>2.159</t>
  </si>
  <si>
    <t>2.160</t>
  </si>
  <si>
    <t>2.161</t>
  </si>
  <si>
    <t>2.162</t>
  </si>
  <si>
    <t>2.163</t>
  </si>
  <si>
    <t>2.164</t>
  </si>
  <si>
    <t>2.165</t>
  </si>
  <si>
    <t>2.167</t>
  </si>
  <si>
    <t>2.168</t>
  </si>
  <si>
    <t>2.169</t>
  </si>
  <si>
    <t>2.170</t>
  </si>
  <si>
    <t>Капітальний ремонт даху ЗОШ №16 на вул.Білоруській,77</t>
  </si>
  <si>
    <t>Капітальний ремонт огорожі ЗОШ №8 на вул.К.Дзержика,22</t>
  </si>
  <si>
    <t>Капітальний ремонт огорожі ДНЗ №2 на вул.Узбецькій,29</t>
  </si>
  <si>
    <t xml:space="preserve">Будівництво мереж водопостачання та каналізації індивідуальних житлових будинків по вул.Ставропольській </t>
  </si>
  <si>
    <t>Будівництво водопровідної та каналізаційної мережі по вул.Букшованого Осипа, 1,2,3 провул.Букшованого Осипа та прилеглих до них вулиць і провулків (І черга)</t>
  </si>
  <si>
    <t>Будівництво мереж водопостачання та каналізації  по вул.Александрі</t>
  </si>
  <si>
    <t>5.10</t>
  </si>
  <si>
    <t>Будівництво багатофункціонального водно-спортивного комплексу на розі вул.Руська-Пчілки</t>
  </si>
  <si>
    <t>Придбання обладнання і предметів довгострокового користування (придбання пам'ятників загиблим воїнам АТО)</t>
  </si>
  <si>
    <t>7.17</t>
  </si>
  <si>
    <t>7.18</t>
  </si>
  <si>
    <t>Капітальний ремонт (благоустрій) скверу на розі вул.Руської та Шевченка Тараса з встановленням  пам’ятника жертвам голодомору та геноциду українського народу 1932-1933 та 1946-1947 р.р</t>
  </si>
  <si>
    <t>Будівництво спортивного майданчика  загальноосвітньої школи І-ІІІ ступенів №2  ім. Ю.Федьковича на вул. Головній,87</t>
  </si>
  <si>
    <t>Будівництво спортивного майданчика на вул.Гуцульській (навпроти житлового будинку №34), (влаштування покриття зі штучної трави)</t>
  </si>
  <si>
    <t>7.19</t>
  </si>
  <si>
    <t>Будівництво типових спортивних майданчиків</t>
  </si>
  <si>
    <t>Реконструкція спортивного майданчику ЗОШ №25 на вул.І.Мазепи,8-А (облаштування  баскетбольного поля та гімнастичної зони,спортивного майданчика)</t>
  </si>
  <si>
    <t>7.20</t>
  </si>
  <si>
    <t xml:space="preserve">Відновлення дорожнього покриття після прокладання інженерних мереж </t>
  </si>
  <si>
    <t>Капітальний ремонт КМУ "Міська поліклініка" на вул.Шептицького,20 (співфінансування міської ради з реалізації інвестиційного проекту "Енергоефективність в будівлях бюджетної сфери в м.Чернівцях")</t>
  </si>
  <si>
    <t>6.10</t>
  </si>
  <si>
    <t>Капітальний ремонт лікувального  корпусу КМУ "Міська лікарня №1" на вул.Героїв  Майдану, 226 (відділення невідкладної допомоги та приміщення травмпункту, котельня)</t>
  </si>
  <si>
    <t>Капітальний ремонт лікувального  корпусу КМУ "Міська лікарня №1" на вул.Героїв  Майдану, 226  (співфінансування міської ради з реалізації інвестиційного проекту "Енергоефективність в будівлях бюджетної сфери в м.Чернівцях")</t>
  </si>
  <si>
    <t>Капітальний ремонт кисневих мереж та систем пожежного захисту лікувального корпусу КМУ "Міська лікарня №1" на вул.Г.Майдану,226</t>
  </si>
  <si>
    <t xml:space="preserve">Капітальний ремонт даху лікувального корпусу КМУ "Міська лікарня №1" на вул.Г.Майдану,226 </t>
  </si>
  <si>
    <t>Капітальний ремонт будівлі літ"Б"  КМУ "Міська лікарня №1" на вул.Г.Майдану,226</t>
  </si>
  <si>
    <t>6.11</t>
  </si>
  <si>
    <t xml:space="preserve">Будівництво спортивного майданчика на вул. Бережанській </t>
  </si>
  <si>
    <t>2015-2018</t>
  </si>
  <si>
    <t>Будівництво водопровідної насосної станції ІІ-го підйому для забезпечення водопостачанням мікрорайону "Роша"</t>
  </si>
  <si>
    <t>2019-2020</t>
  </si>
  <si>
    <t xml:space="preserve">Будівництво каналізаційних мереж по вул.Лемківській, вул.Жванецькій, пров.Жванецькому, вул.Ясинуватській  </t>
  </si>
  <si>
    <t xml:space="preserve">Будівництво водопровідних мереж по вул.Лемківській, вул.Жванецькій, пров.Жванецькому, вул.Ясинуватській </t>
  </si>
  <si>
    <t>Реконструкція з прибудовою на 4 класи ЗОШ № 38 на вул. Яна Налепки,3</t>
  </si>
  <si>
    <t>7.22</t>
  </si>
  <si>
    <t>5.11</t>
  </si>
  <si>
    <t>Капітальний ремонт доріжок стадіону ДЮСШ №4 на вул.І.Підкови,18А</t>
  </si>
  <si>
    <t>Будівництво корпусу КБУ "Музична школа №4" на вул. Панаса Мирного,6  (проектні роботи)</t>
  </si>
  <si>
    <t>Капітальний ремонт (заміна вікон та дверей) ЗНЗ №38 на вул. Яна Налепки,3</t>
  </si>
  <si>
    <t>Капітальний ремонт підлоги ЗНЗ №39 на вул.Іларія Карбулицького,4</t>
  </si>
  <si>
    <t>Будівництво дошкільного навчального закладу в районі мікрорайону «Гравітон» (проектні роботи)</t>
  </si>
  <si>
    <t>Будівництво дошкільного навчального закладу на вул.Глибоцькій,7 (проектні роботи)</t>
  </si>
  <si>
    <t>Будівництво стадіону із штучним покриттям на вул. Головній,265</t>
  </si>
  <si>
    <t>Реконструкція клубу в мікрорайоні Клокучка (проектні роботи)</t>
  </si>
  <si>
    <t>КРЕДИТНІ КОШТИ</t>
  </si>
  <si>
    <t>Капітальний ремонт приміщень закладів  дошкільної освіти (капітальні видатки на реалізацію інвестиційного проекту "Енергоефективність в будівлях бюджетної сфери в м.Чернівцях") (кредитні кошти)</t>
  </si>
  <si>
    <t>1611010</t>
  </si>
  <si>
    <t>Капітальний ремонт  лікувального корпусу КМУ "Міська лікарня №1" на вул.Г.Майдану,226  (капітальні видатки на реалізацію інвестиційного проекту "Енергоефективність в будівлях бюджетної сфери в м.Чернівцях") (кредитні кошти)</t>
  </si>
  <si>
    <t>Капітальний ремонт  КМУ "Міська поліклініка №1" на вул.Шептицького, 20 (капітальні видатки на реалізацію інвестиційного проекту "Енергоефективність в будівлях бюджетної сфери в м.Чернівцях") (кредитні кошти)</t>
  </si>
  <si>
    <t>ВСЬОГО - КРЕДИТНІ КОШТИ</t>
  </si>
  <si>
    <t>Капітальний ремонт приміщень загально-освітніх навчальних закладів (капітальні видатки на реалізацію інвестиційного проекту "Енергоефективність в будівлях бюджетної сфери в м.Чернівцях")               (кредитні кошти)</t>
  </si>
  <si>
    <t>Будівництво  скверу  "Sport Family Garden "на  бульварі  Героїв  Крут (навпроти бювету)</t>
  </si>
  <si>
    <t>8.10</t>
  </si>
  <si>
    <t>8.11</t>
  </si>
  <si>
    <t>Реконструкція дитячого майданчику під  дитячо-спортивний майданчик  для будинків №№ 229-Б, 229 та 231 на  вул. Руській</t>
  </si>
  <si>
    <t>8.12</t>
  </si>
  <si>
    <t>8.13</t>
  </si>
  <si>
    <t>Реконструкція дитячо-спортивного майданчику на вул.Дунайській</t>
  </si>
  <si>
    <t>8.14</t>
  </si>
  <si>
    <t>8.15</t>
  </si>
  <si>
    <t>1611020</t>
  </si>
  <si>
    <t>1612010</t>
  </si>
  <si>
    <t>1612080</t>
  </si>
  <si>
    <t>2.1</t>
  </si>
  <si>
    <t>2.5</t>
  </si>
  <si>
    <t>2.59</t>
  </si>
  <si>
    <t>3.9.1</t>
  </si>
  <si>
    <t>3.9.2</t>
  </si>
  <si>
    <t>3.9.3</t>
  </si>
  <si>
    <t>3.9.4</t>
  </si>
  <si>
    <t>3.9.5</t>
  </si>
  <si>
    <t>3.9.6</t>
  </si>
  <si>
    <t>3.9.7</t>
  </si>
  <si>
    <t>3.9.8</t>
  </si>
  <si>
    <t>3.9.9</t>
  </si>
  <si>
    <t>3.9.10</t>
  </si>
  <si>
    <t>3.14</t>
  </si>
  <si>
    <t>3.15</t>
  </si>
  <si>
    <t>3.16</t>
  </si>
  <si>
    <t>3.17</t>
  </si>
  <si>
    <t>3.18</t>
  </si>
  <si>
    <t>3.19</t>
  </si>
  <si>
    <t>3.20</t>
  </si>
  <si>
    <t>3.21</t>
  </si>
  <si>
    <t>Улаштування дитячих майданчиків:
- вул. Ф. Полетаєва,4а-4;
- проспект Незалежності,50;
- проспект Незалежності,107</t>
  </si>
  <si>
    <t>7.23</t>
  </si>
  <si>
    <t>С.Шиляєв</t>
  </si>
  <si>
    <t>ВСЬОГО - ГРАНТОВІ КОШТИ</t>
  </si>
  <si>
    <t>ГРАНТОВІ КОШТИ</t>
  </si>
  <si>
    <t>7.24</t>
  </si>
  <si>
    <t>Реставрація 4-х скульптур на фронтоні житлового будинку-пам"ятки архітектури на  пл. Театральній,2</t>
  </si>
  <si>
    <t>Будівництво спортивного майданчика з штучним покриттям на вул.Надрічній в м.Чернівці</t>
  </si>
  <si>
    <t>2.101</t>
  </si>
  <si>
    <t>2.102</t>
  </si>
  <si>
    <t>2.103</t>
  </si>
  <si>
    <t>2.104</t>
  </si>
  <si>
    <t>2.105</t>
  </si>
  <si>
    <t>2.106</t>
  </si>
  <si>
    <t>2.107</t>
  </si>
  <si>
    <t>2.108</t>
  </si>
  <si>
    <t>2.109</t>
  </si>
  <si>
    <t>2.111</t>
  </si>
  <si>
    <t>Будівництво магістральних мереж водопостачання мікрорайону "Роша" (проектні роботи)</t>
  </si>
  <si>
    <t>2.110</t>
  </si>
  <si>
    <t>2.166</t>
  </si>
  <si>
    <t>4.6</t>
  </si>
  <si>
    <t>5.12</t>
  </si>
  <si>
    <t>в т.ч. кошти товариства (рішення МВК 25%)</t>
  </si>
  <si>
    <t>Інвентарізація об"єктів культурної спадщини м.Чернівців</t>
  </si>
  <si>
    <t>Житловий мікрорайон по вул.Коломийській (зовнішні інженерні мережі) - будівництво</t>
  </si>
  <si>
    <t>3.22</t>
  </si>
  <si>
    <t>2016-2019</t>
  </si>
  <si>
    <t>1617310</t>
  </si>
  <si>
    <t>1617321</t>
  </si>
  <si>
    <t>1615031</t>
  </si>
  <si>
    <t>1617324</t>
  </si>
  <si>
    <t>1616030</t>
  </si>
  <si>
    <t>1615041</t>
  </si>
  <si>
    <t>1617325</t>
  </si>
  <si>
    <t>1617330</t>
  </si>
  <si>
    <t>1617340</t>
  </si>
  <si>
    <t>1613104</t>
  </si>
  <si>
    <t xml:space="preserve">Будівництво багатофункціонального  спортивного майданчика з синтетичним покриттям на території  КСОП "Буковина" на вул. О.Гузар,1 </t>
  </si>
  <si>
    <t>1617322</t>
  </si>
  <si>
    <t>1617461</t>
  </si>
  <si>
    <t>1610160</t>
  </si>
  <si>
    <t>6.12</t>
  </si>
  <si>
    <t xml:space="preserve">Реконструкція РКНС-8 та напірних трубопроводів від      РКНС-8 до каналізаційного дюкера через річку Прут </t>
  </si>
  <si>
    <t>Капітальний ремонт приміщень та даху будівлі на вул. Руській,226-г (на трасі "Суперкрос")</t>
  </si>
  <si>
    <t>Капітальний ремонт адміністративних приміщень на  вул Героїв Майдану, 7</t>
  </si>
  <si>
    <t>Будівництво дитячого ігрового майданчику ЗОШ №37 на вул. В. Александрі,24</t>
  </si>
  <si>
    <t>Будівництво спортивного майданчику на розі вул.Будівельників та вул.Текстильників</t>
  </si>
  <si>
    <t>Будівництво зовнішнього водопроводу та каналізації по вул.Марморозькій</t>
  </si>
  <si>
    <t>3.9.11</t>
  </si>
  <si>
    <t xml:space="preserve">Капітальний ремонт покрівлі, фасаду та дворового покриття СДНЗ №31 на вул.С.Руданського,10 </t>
  </si>
  <si>
    <t>Реконструкція басейну КСОП "Буковина" на вул. О.Гузар,1 (проектні роботи)</t>
  </si>
  <si>
    <t>Реконструкція приміщень хірургічного корпусу міської дитячої клінічної лікарні з прибудовою термобоксу для створення відділення невідкладних станів на вул.Буковинській, 4 в м.Чернівці (проектні роботи)</t>
  </si>
  <si>
    <t>Будівництво мостового переходу через р.Шубранець з підїзними дорогами в районі  3-ого пров.Ярослава Мудрого та вул.Хотинська,43 (проектні роботи)</t>
  </si>
  <si>
    <t>Будівництво спортивного майданчика на території                     ЗОШ №38 на вул. Я.Налепки,3</t>
  </si>
  <si>
    <t>Уточнена потреба в коштах на        2017 рік, грн.</t>
  </si>
  <si>
    <t>Капітальний ремонт огорожі та дворового покриття                    ЗОШ №40</t>
  </si>
  <si>
    <t>Будівництво загальноосвітньої школи в районі вулиць Рівненської, Сторожинецької та Героїв Майдану                              (проектні роботи)</t>
  </si>
  <si>
    <t>В.Продан</t>
  </si>
  <si>
    <t>Капітальний ремонт приміщень закладів  дошкільної освіти (грантові кошти нареалізацію інвестиційного проекту "Енергоефективність в будівлях бюджетної сфери в м.Чернівцях)</t>
  </si>
  <si>
    <t>Будівництво мереж водопостачання та водовідведення по вул. Дунайській</t>
  </si>
  <si>
    <t>Реставрація будівлі на вул. Українській, 22</t>
  </si>
  <si>
    <t>4.12</t>
  </si>
  <si>
    <t>Будівництво дитячо-спортивного майданчика на вул. Залозецького, 93</t>
  </si>
  <si>
    <t>7.25</t>
  </si>
  <si>
    <t>7.27</t>
  </si>
  <si>
    <t>3.23</t>
  </si>
  <si>
    <t>3.24</t>
  </si>
  <si>
    <t>Капітальний ремонт покрівлі та фасаду ЗОШ №19 на вул.Хотинській,23</t>
  </si>
  <si>
    <t>Будівництво спортивного майданчика зі штучним покриттям на території гімназії № 5 по вул.Д.Загула, 8</t>
  </si>
  <si>
    <t>Реконструкція автономної котельні МКМУ «Клінічний пологовий будинок №2» по вул.Рівненській, 8</t>
  </si>
  <si>
    <t>6.13</t>
  </si>
  <si>
    <t>Капітальний ремонт будівлі на    вул.Головній, 41 для створення Молодіжного центру</t>
  </si>
  <si>
    <t>Реставрація будівлі Ратуші на  пл.Центральній, 1</t>
  </si>
  <si>
    <t>7.28</t>
  </si>
  <si>
    <t>7.29</t>
  </si>
  <si>
    <t>7.30</t>
  </si>
  <si>
    <t>2.171</t>
  </si>
  <si>
    <t>2.172</t>
  </si>
  <si>
    <t>2.173</t>
  </si>
  <si>
    <t>Реставрація (реставраційний ремонт) приміщення інклюзивно-ресурсного центру на вул. А.Міцкевича, 5</t>
  </si>
  <si>
    <t>Капітальний ремонт приміщення басейну  ДНЗ №41 на вул. Полєтаєва, 19</t>
  </si>
  <si>
    <t>2.174</t>
  </si>
  <si>
    <t>Реконструкція приміщення під ДНЗ №40 на                              вул. Шкільній, 25</t>
  </si>
  <si>
    <t>2.175</t>
  </si>
  <si>
    <t>Капітальний ремонт (заміна водостічних труб та карнизів) будівлі департаменту містобудівного комплексу та земельних відносин міської ради на вул. Б. Хмельницького, 64-А</t>
  </si>
  <si>
    <t>7.31</t>
  </si>
  <si>
    <t>Реконструкція спортивного майданчику ЗОШ № 25 на                               вул. І.Мазепи, 8-А  (облаштування баскетбольного поля, гімнастичної зони, спортивного майданчика), (другий пусковий комплекс)</t>
  </si>
  <si>
    <t>Реконструкція спортивного майданчику ЗОШ № 25 на вул. І.Мазепи, 8-А (облаштування баскетбольного поля, гімнастичної зони, спортивного майданчика),(третій пусковий комплекс)</t>
  </si>
  <si>
    <t>Капітальний ремонт спортивного майданчика ЗОШ № 38</t>
  </si>
  <si>
    <t>Реставрація (ремонт реставраційний) приміщень закладів дошкільної освіти та загальноосвітніх навчальних закладів (співфінансування на реалізацію інвестиційного проекту «Енергоефективність в будівлях бюджетної сфери в м.Чернівцях)</t>
  </si>
  <si>
    <t>2.176</t>
  </si>
  <si>
    <t>2.177</t>
  </si>
  <si>
    <t>2.178</t>
  </si>
  <si>
    <t xml:space="preserve">Реконструкція приміщень під дошкільний навчальний заклад на  вул.Ольжича Олега,12 </t>
  </si>
  <si>
    <t>Реконструкція будівлі гімназії №7 на проспекті Незалежності,88-Д</t>
  </si>
  <si>
    <t xml:space="preserve">Реконструкція приміщень харчоблоків першого та другого поверхів НВК "Любисток" на вул.Руській,228-А </t>
  </si>
  <si>
    <t xml:space="preserve">Реконструкція будівлі ЗОШ №13 на вул.Немирівській,3 </t>
  </si>
  <si>
    <t>Будівництво каналізаційної мережі по вул.Ярослава Мудрого (колишня вул.Тореза Моріса) та І провулку Ярослава Мудрого (колишній І пров.Тореза Моріса)</t>
  </si>
  <si>
    <t>Секретар Чернівецької міської ради</t>
  </si>
  <si>
    <t>Реставрація (ремонт реставраційний) приміщень закладів дошкільної освіти та загальноосвітніх навчальних закладів (капітальні видатки на реалізацію інвестиційного проекту "Енергоефективність в будівлях бюджетної сфери в м.Чернівцях")  (кредитні кошти)</t>
  </si>
  <si>
    <t>Уточнена потреба в коштах на 2018 рік, грн.</t>
  </si>
  <si>
    <t>Капітальний ремонт дворового покриття ДНЗ №52</t>
  </si>
  <si>
    <t>2020</t>
  </si>
  <si>
    <t>Улаштування дитячого майданчика "Буковинський" на вул.Горобинова, 9</t>
  </si>
  <si>
    <t>Улаштування дитячого спортивного майданчика на вул.Небесної Сотні, 19</t>
  </si>
  <si>
    <t>Улаштування дитячого майданчика "Мрія" на пр.Незалежності, 114</t>
  </si>
  <si>
    <t>Улаштування дитячого майданчика "Бебібум" на вул.Достоєвського</t>
  </si>
  <si>
    <t>Капітальний ремонт спортивного майданчика ЗОШ №4 на вул.Шевченка, 14</t>
  </si>
  <si>
    <t>8.16</t>
  </si>
  <si>
    <t>8.17</t>
  </si>
  <si>
    <t>8.18</t>
  </si>
  <si>
    <t>8.19</t>
  </si>
  <si>
    <t>8.20</t>
  </si>
  <si>
    <t>8.21</t>
  </si>
  <si>
    <t>8.22</t>
  </si>
  <si>
    <t>Реставрація (ремонт реставраційний) приміщень закладів дошкільної освіти та загальноосвітніх навчальних закладів (грантові кошти нареалізацію інвестиційного проекту "Енергоефективність в будівлях бюджетної сфери в м.Чернівцях)</t>
  </si>
  <si>
    <t>7.21</t>
  </si>
  <si>
    <t>7.26</t>
  </si>
  <si>
    <t>2.179</t>
  </si>
  <si>
    <t xml:space="preserve">Капітальний ремонт даху гімназії №7 </t>
  </si>
  <si>
    <t>2017, 2020</t>
  </si>
  <si>
    <t>2.180</t>
  </si>
  <si>
    <t>Капітальний ремонт огорожі ЗНЗ №27</t>
  </si>
  <si>
    <t>Капітальний ремонт огорожі ЗНЗ №3 на вул.Герцена, 36</t>
  </si>
  <si>
    <t>Потреба в коштах на 2020 рік, грн.</t>
  </si>
  <si>
    <t>Реставрація (ремонт реставраційний) фасаду будівлі ЗОШ № 4 на вул.Шевченка, 14-16</t>
  </si>
  <si>
    <t>2.181</t>
  </si>
  <si>
    <t>Капітальний ремонт частини приміщень ЗНЗ № 39 на вул.І.Карбулицького, 4 для розміщення інклюзивно-ресурсного центру №2</t>
  </si>
  <si>
    <t>2.182</t>
  </si>
  <si>
    <t>Будівництво мереж водовідведення по вул.Ясській</t>
  </si>
  <si>
    <t>Будівництво мереж водовідведення по вул.Заводській</t>
  </si>
  <si>
    <t>Будівництво мереж водовідведення по вул.Заставнянській від вул.І.Мазепи до вул.С.Ковалевської</t>
  </si>
  <si>
    <t>3.25</t>
  </si>
  <si>
    <t>3.26</t>
  </si>
  <si>
    <t>3.27</t>
  </si>
  <si>
    <t>Реконструкція будівлі навчального блоку  КБУ «Музична школа № 1» на вул.Шевченка, 20-22 (проектні роботи)</t>
  </si>
  <si>
    <t>4.13</t>
  </si>
  <si>
    <t>Будівництво підземних переходів на вул.Головній (навпроти центрального автовокзалу)</t>
  </si>
  <si>
    <t>7.32</t>
  </si>
  <si>
    <t>Будівництво спортивного майданчику на розі вул.Будівельників та вул.Текстильників (встановлення обладнання спортивної зони та будівництво тротуару)</t>
  </si>
  <si>
    <t>7.33</t>
  </si>
  <si>
    <t>Капітальний ремонт (благоустрій території) дитячого спортивного майданчика біля житлового будинку на                вул.Південно-Кільцевій,6</t>
  </si>
  <si>
    <t>Улаштування дитячого спортивного майданчика "Сонечко" по вул. Заводській,58-З</t>
  </si>
  <si>
    <t>Улаштування дитячого спортивного майданчика на вул.Руській, 223-Д</t>
  </si>
  <si>
    <t>3.28</t>
  </si>
  <si>
    <t>Будівництво мереж водовідведення по вул.Зеленій на ділянці від вул.Лубенської до входу на Єврейське кладовище</t>
  </si>
  <si>
    <t>Капітальний ремонт фасаду будівлі архівного відділу міської ради та благоустрій прилеглої території на вул.О.Кобилянської, 29</t>
  </si>
  <si>
    <t>Капітальний ремонт покрівлі гімназії № 1 на пр.Незалежності, 68</t>
  </si>
  <si>
    <t>Капітальний ремонт покрівлі ЗОШ № 11 на вул.Південно-Кільцевій, 7-Б</t>
  </si>
  <si>
    <t>2.183</t>
  </si>
  <si>
    <t>2.184</t>
  </si>
  <si>
    <t>2.185</t>
  </si>
  <si>
    <t>Реставрація (ремонт реставраційний) харчоблоку ЗОШ № 4 на вул.Шевченка, 14-16</t>
  </si>
  <si>
    <t>Реставрація (ремонт реставраційний) харчоблоку ЗОШ № 5 на вул.Л.Українки, 1</t>
  </si>
  <si>
    <t>2.186</t>
  </si>
  <si>
    <t>Реставрація (ремонт реставраційний) покрівлі та фасаду гімназії № 2 на вул.Головній, 73</t>
  </si>
  <si>
    <t>2.187</t>
  </si>
  <si>
    <t>5.13</t>
  </si>
  <si>
    <t>5.14</t>
  </si>
  <si>
    <t>5.16</t>
  </si>
  <si>
    <t>Капітальний ремонт спортивного залу ДЮСШ на вул.Комарова, 40</t>
  </si>
  <si>
    <t>Капітальний ремонт спортивного залу ДЮСШ на пр.Незалежності, 86-Г</t>
  </si>
  <si>
    <t>Капітальний ремонт спортивного залу ДЮСШ на вул.Південно-Кільцевій, 9</t>
  </si>
  <si>
    <t>Будівництво спортивного комплексу на проїзді Парковому, 12</t>
  </si>
  <si>
    <t>Капітальний ремонт адміністративної будівлі управління по фізичній культурі та спорту міської ради на вул.А.Шептицького, 23</t>
  </si>
  <si>
    <t>Будівництво футбольних майданчиків та роздягалень на території ФОК "Олімпія" на вул.С.Воробкевича, 6</t>
  </si>
  <si>
    <t>Будівництво футбольних майданчиків та приміщень на території стадіону "Мальва" на вул.Галицький Шлях, 1</t>
  </si>
  <si>
    <t>3.29</t>
  </si>
  <si>
    <t>Капітальний ремонт огорожі ЗНЗ №25 на вул.Мазепи,8-А</t>
  </si>
  <si>
    <t xml:space="preserve">Реконструкція басейну ЗОШ №27 на вул. С.Воробкевича,19 </t>
  </si>
  <si>
    <t>Будівництво проспекту Незалежності на ділянці вул. Сторожинецької- Героїв Майдану</t>
  </si>
  <si>
    <t>Реконструкція дитячо-спортивного майданчика на 2 провулку Кармелюка Устима, 4 для дітей різного віку (в тому числі для дітей з інвалідністю)</t>
  </si>
  <si>
    <t>2016-2020</t>
  </si>
  <si>
    <t xml:space="preserve"> 2018-2020</t>
  </si>
  <si>
    <t>КПКВК</t>
  </si>
  <si>
    <t>Капітальний ремонт скверу зі встановленням пам’ятника Героям Небесної Сотні на вул.Небесної Сотні,2</t>
  </si>
  <si>
    <t>6. Охорона здоров'я</t>
  </si>
  <si>
    <t xml:space="preserve">7.Інші об'єкти будівництва </t>
  </si>
  <si>
    <t>Реконструкція дитячого майданчика та переобладнання приміщень колишньої котельні ЗОШ №5 по вул. Л.Українки,18 під книгосховище</t>
  </si>
  <si>
    <t>Капітальний ремонт спортивного майданчика для гри у міні-футбол, гандбол зі штучним покриттям Чернівецької загальноосвітньої школи I—III ступенів № 27 по вул. Воробкевича, 19</t>
  </si>
  <si>
    <t>2.188</t>
  </si>
  <si>
    <t>Реставрація (ремонт реставраційний)  будівлі КБУ «Культурно-мистецький центр «Садгора» на вул. І.Підкови,3 (пам’ятка архітектури місцевого значення відповідно до Розпорядження представника Президента України від 23.03.1994 р. №161)</t>
  </si>
  <si>
    <t>4.14</t>
  </si>
  <si>
    <t>Будівництво мереж водовідведення по вул.Сторожинецькій від вул.Героїв Майдану до вул.Ковельської</t>
  </si>
  <si>
    <t>7.34</t>
  </si>
  <si>
    <t>Капітальний ремонт фасаду НВК "Берегиня" на вул.Карбулицького, 2</t>
  </si>
  <si>
    <t>2.189</t>
  </si>
  <si>
    <t xml:space="preserve">Будівництво мереж водовідведення до житлового будинку              № 20-А по вул.Марморозькій </t>
  </si>
  <si>
    <t>Будівництво мереж водовідведення в районі вулиці І.Северина-ЗОШ № 39</t>
  </si>
  <si>
    <t>5.15</t>
  </si>
  <si>
    <t>5.17</t>
  </si>
  <si>
    <t>5.18</t>
  </si>
  <si>
    <t>5.19</t>
  </si>
  <si>
    <t>3.30</t>
  </si>
  <si>
    <t>3.31</t>
  </si>
  <si>
    <t xml:space="preserve">Капітальний ремонт спортивного майданчика для міні-футболу із синтетичним покриттям на території КСОП "Буковина" на вул. О.Гузар,1 </t>
  </si>
  <si>
    <t>5.20</t>
  </si>
  <si>
    <t>Будівництво каналізаційної мережі з приєднанням ЗНЗ №25 на вул.Благоєва (Мазепи), 8-б  та ЗНЗ №8 на вул.Дзержика,22</t>
  </si>
  <si>
    <t>3.32</t>
  </si>
  <si>
    <t>Будівництво мереж водопостачання та водовідведення по вул. Квітковського</t>
  </si>
  <si>
    <t>Капітальний ремонт спортивного залу (відділення пауерліфтингу) ДЮСШ  на вул.Руській,39</t>
  </si>
  <si>
    <t>Будівництво спортивного майданчика ЗОШ №24 на вул.Фізкультурній, 5</t>
  </si>
  <si>
    <t>2015-2020</t>
  </si>
  <si>
    <t>Будівництво водопровідної мережі по вулицях Ромоданівська, Архангельська, Гайова, Геніченська, Дебальцевська</t>
  </si>
  <si>
    <t>Будівництво мереж водовідведення в масиві новобудови по вул. Дібровецькій, Тернівській, І.Виговського</t>
  </si>
  <si>
    <t>Реставрація (ремонт реставраційний ) даху будівлі на  пл. Центральній, 10</t>
  </si>
  <si>
    <t>Реконструкція будівлі ЗОШ №29 на вул.Горіхівській, 29 для створення інклюзивно-ресурсного центру № 3</t>
  </si>
  <si>
    <t>Капітальний ремонт приміщень на вул.І.Вільде, 5</t>
  </si>
  <si>
    <t>Капітальний ремонт адміністративних приміщень на вул.Руській, 183</t>
  </si>
  <si>
    <t>Капітальний ремонт адміністративних приміщень на вул.Університетській, 1</t>
  </si>
  <si>
    <t>Капітальний ремонт будівлі на вул.Університетській, 18</t>
  </si>
  <si>
    <t>Капітальний ремонт адміністративних приміщень на вул.І.Підкови,2</t>
  </si>
  <si>
    <t>Реконструкція корпусу ЗОШ № 30 на вул.О.Щербанюка, 3</t>
  </si>
  <si>
    <t>Реконструкція господарської будівлі на вул.Луковецькій, 24 під спортивний зал для ЗОШ № 25</t>
  </si>
  <si>
    <t>7.35</t>
  </si>
  <si>
    <t>7.36</t>
  </si>
  <si>
    <t>7.37</t>
  </si>
  <si>
    <t>2.190</t>
  </si>
  <si>
    <t>2.191</t>
  </si>
  <si>
    <t>2.192</t>
  </si>
  <si>
    <t>Реставрація (ремонт реставраційний) харчоблоку ЗОШ № 2</t>
  </si>
  <si>
    <t>Капітальний ремонт харчоблоку ЗОШ № 3</t>
  </si>
  <si>
    <t>Капітальний ремонт харчоблоку ЗОШ № 6</t>
  </si>
  <si>
    <t>Капітальний ремонт харчоблоку ЗОШ № 11</t>
  </si>
  <si>
    <t>Реставрація (ремонт реставраційний) харчоблоку гімназії №3</t>
  </si>
  <si>
    <t>Реставрація (ремонт реставраційний) харчоблоку гімназії №6</t>
  </si>
  <si>
    <t>Капітальний ремонт харчоблоку НВК "Любисток"</t>
  </si>
  <si>
    <t>Капітальний ремонт харчоблоку ЗОШ № 8</t>
  </si>
  <si>
    <t>Капітальний ремонт харчоблоку ЗОШ № 10</t>
  </si>
  <si>
    <t>Капітальний ремонт харчоблоку ЗОШ № 22</t>
  </si>
  <si>
    <t>Капітальний ремонт харчоблоку ЗОШ № 27</t>
  </si>
  <si>
    <t>Капітальний ремонт харчоблоку ЗОШ № 28</t>
  </si>
  <si>
    <t>Капітальний ремонт харчоблоку ліцею № 4</t>
  </si>
  <si>
    <t>Капітальний ремонт харчоблоку військово-спортивного ліцею-інтернату</t>
  </si>
  <si>
    <t>Капітальний ремонт харчоблоку ДНЗ № 52</t>
  </si>
  <si>
    <t>Капітальний ремонт харчоблоку ДНЗ № 27</t>
  </si>
  <si>
    <t>Капітальний ремонт харчоблоку ДНЗ № 43</t>
  </si>
  <si>
    <t>Капітальний ремонт харчоблоку ДНЗ № 35</t>
  </si>
  <si>
    <t>Капітальний ремонт харчоблоку ДНЗ № 17</t>
  </si>
  <si>
    <t>Капітальний ремонт харчоблоку ДНЗ № 15</t>
  </si>
  <si>
    <t>Капітальний ремонт харчоблоку ДНЗ № 26</t>
  </si>
  <si>
    <t>Капітальний ремонт харчоблоку ДНЗ № 10</t>
  </si>
  <si>
    <t>Капітальний ремонт харчоблоку ДНЗ № 48</t>
  </si>
  <si>
    <t>Капітальний ремонт харчоблоку ДНЗ № 50</t>
  </si>
  <si>
    <t>Капітальний ремонт харчоблоку дитячого садка № 4</t>
  </si>
  <si>
    <t>Реставрація (ремонт реставраційний) харчоблоку ДНЗ № 7</t>
  </si>
  <si>
    <t>Капітальний ремонт харчоблоку ДНЗ № 34</t>
  </si>
  <si>
    <t>Капітальний ремонт харчоблоку ЗОШ №37</t>
  </si>
  <si>
    <t>Капітальний ремонт харчоблоку ЗОШ №19</t>
  </si>
  <si>
    <t>Капітальний ремонт харчоблоку ЗОШ №40</t>
  </si>
  <si>
    <t>Реставрація (ремонт реставраційний) фасаду та покрівлі                    ЗОШ № 1</t>
  </si>
  <si>
    <t>2.193</t>
  </si>
  <si>
    <t>2.194</t>
  </si>
  <si>
    <t>2.195</t>
  </si>
  <si>
    <t>2.196</t>
  </si>
  <si>
    <t>2.197</t>
  </si>
  <si>
    <t>2.198</t>
  </si>
  <si>
    <t>2.199</t>
  </si>
  <si>
    <t>2.200</t>
  </si>
  <si>
    <t>2.201</t>
  </si>
  <si>
    <t>2.202</t>
  </si>
  <si>
    <t>2.203</t>
  </si>
  <si>
    <t>2.204</t>
  </si>
  <si>
    <t>2.205</t>
  </si>
  <si>
    <t>2.206</t>
  </si>
  <si>
    <t>2.207</t>
  </si>
  <si>
    <t>2.208</t>
  </si>
  <si>
    <t>2.209</t>
  </si>
  <si>
    <t>2.210</t>
  </si>
  <si>
    <t>2.211</t>
  </si>
  <si>
    <t>2.212</t>
  </si>
  <si>
    <t>2.213</t>
  </si>
  <si>
    <t>2.214</t>
  </si>
  <si>
    <t>2.215</t>
  </si>
  <si>
    <t>2.216</t>
  </si>
  <si>
    <t>2.217</t>
  </si>
  <si>
    <t>2.218</t>
  </si>
  <si>
    <t>2.219</t>
  </si>
  <si>
    <t>7.38</t>
  </si>
  <si>
    <t>Формування площі на перехресті вулиць Небесної Сотні-Комарова Володимира-Воробкевича Сидора зі встановленням пам'ятника учасникам антитерористичної операції - будівництво</t>
  </si>
  <si>
    <t>4.15</t>
  </si>
  <si>
    <t>Капітальний ремонт будівлі КБУ "Музична школа № 4" на вул.П.Мирного,6</t>
  </si>
  <si>
    <t>Капітальний ремонт приміщень департаменту містобудівного комплексу та земельних відносин на вул.Б.Хмельницького,64-А</t>
  </si>
  <si>
    <t>Капітальний ремонт площі Театральної</t>
  </si>
  <si>
    <t>Капітальний ремонт спортивного майданчика ЗОШ № 24 із влаштуванням поля для гри у міні-футбол, гандбол на вул.Фізкультурній, 5</t>
  </si>
  <si>
    <t>Капітальний ремонт (улаштування) дитячих майданчиків за адресою: - пр.Незалежності, 56,                                                          - пр.Незалежності, 91,                                                                  - пр.Незалежності, 101-103</t>
  </si>
  <si>
    <t>Капітальний ремонт (улаштування) спортивно-ігрового майданчика на вул.Рівненській, 10</t>
  </si>
  <si>
    <t>Капітальний ремонт (улаштування) дитячого спортивного майданчика на вул.Кармелюка, 116</t>
  </si>
  <si>
    <t>Капітальний ремонт (улаштування) спортивно-ігрового майданчика на вул.Текстильників, 17-А</t>
  </si>
  <si>
    <t>8.23</t>
  </si>
  <si>
    <t>8.24</t>
  </si>
  <si>
    <t>8.25</t>
  </si>
  <si>
    <t>8.26</t>
  </si>
  <si>
    <t>8.27</t>
  </si>
  <si>
    <t>8.28</t>
  </si>
  <si>
    <t>Уточнена потреба в коштах на 2019 рік, грн.</t>
  </si>
  <si>
    <t>Капітальний ремонт дворового покриття та улаштування пандусів у адміністративній будівлі на вул.Героїв Майдану, 176</t>
  </si>
  <si>
    <t>Капітальний ремонт (улаштування) спортивного майданчика на вул.Надрічній, 16а</t>
  </si>
  <si>
    <t>Капітальний ремонт корпусу "Г" Чернівецької гімназії № 2 Чернівецької міської ради по вул.Головній, 73 в м.Чернівці</t>
  </si>
  <si>
    <t>2.220</t>
  </si>
  <si>
    <t xml:space="preserve">Додаток 4 
до Програми з будівництва об’єктів  житла і соціальної сфери в місті Чернівцях на  2017 -2020 роки  «Сучасне місто», затвердженої рішенням міської ради від 26.09.2019р. № 1851
23.11.2020 № 2486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</si>
</sst>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9" formatCode="_-* #,##0.00\ _г_р_н_._-;\-* #,##0.00\ _г_р_н_._-;_-* &quot;-&quot;??\ _г_р_н_._-;_-@_-"/>
    <numFmt numFmtId="180" formatCode="_-* #,##0.00_₴_-;\-* #,##0.00_₴_-;_-* &quot;-&quot;??_₴_-;_-@_-"/>
    <numFmt numFmtId="181" formatCode="0.0"/>
    <numFmt numFmtId="182" formatCode="#,##0.00\ _г_р_н_."/>
    <numFmt numFmtId="183" formatCode="#,##0.00_р_."/>
    <numFmt numFmtId="184" formatCode="#,##0.0"/>
    <numFmt numFmtId="185" formatCode="#,##0.000"/>
    <numFmt numFmtId="186" formatCode="#,##0.0\ _г_р_н_."/>
    <numFmt numFmtId="187" formatCode="#,##0.00_ ;\-#,##0.00\ "/>
  </numFmts>
  <fonts count="28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179" fontId="1" fillId="0" borderId="0" applyFont="0" applyFill="0" applyBorder="0" applyAlignment="0" applyProtection="0"/>
    <xf numFmtId="180" fontId="8" fillId="0" borderId="0" applyFont="0" applyFill="0" applyBorder="0" applyAlignment="0" applyProtection="0"/>
    <xf numFmtId="180" fontId="8" fillId="0" borderId="0" applyFont="0" applyFill="0" applyBorder="0" applyAlignment="0" applyProtection="0"/>
  </cellStyleXfs>
  <cellXfs count="625">
    <xf numFmtId="0" fontId="0" fillId="0" borderId="0" xfId="0"/>
    <xf numFmtId="0" fontId="4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9" fillId="0" borderId="0" xfId="0" applyFont="1" applyBorder="1" applyAlignment="1">
      <alignment wrapText="1"/>
    </xf>
    <xf numFmtId="4" fontId="9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4" fillId="0" borderId="0" xfId="0" applyNumberFormat="1" applyFont="1" applyBorder="1" applyAlignment="1">
      <alignment horizontal="center" wrapText="1"/>
    </xf>
    <xf numFmtId="4" fontId="9" fillId="0" borderId="0" xfId="0" applyNumberFormat="1" applyFont="1" applyBorder="1" applyAlignment="1">
      <alignment horizontal="right" wrapText="1"/>
    </xf>
    <xf numFmtId="179" fontId="5" fillId="0" borderId="0" xfId="0" applyNumberFormat="1" applyFont="1" applyBorder="1" applyAlignment="1">
      <alignment horizontal="right" wrapText="1"/>
    </xf>
    <xf numFmtId="0" fontId="10" fillId="0" borderId="0" xfId="0" applyFont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181" fontId="7" fillId="2" borderId="3" xfId="0" applyNumberFormat="1" applyFont="1" applyFill="1" applyBorder="1" applyAlignment="1">
      <alignment horizontal="center" wrapText="1"/>
    </xf>
    <xf numFmtId="181" fontId="7" fillId="2" borderId="5" xfId="0" applyNumberFormat="1" applyFont="1" applyFill="1" applyBorder="1" applyAlignment="1">
      <alignment horizontal="center" wrapText="1"/>
    </xf>
    <xf numFmtId="2" fontId="7" fillId="2" borderId="5" xfId="0" applyNumberFormat="1" applyFont="1" applyFill="1" applyBorder="1" applyAlignment="1">
      <alignment horizontal="center" wrapText="1"/>
    </xf>
    <xf numFmtId="4" fontId="4" fillId="0" borderId="0" xfId="0" applyNumberFormat="1" applyFont="1" applyBorder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9" fillId="0" borderId="2" xfId="0" applyFont="1" applyBorder="1" applyAlignment="1">
      <alignment wrapText="1"/>
    </xf>
    <xf numFmtId="0" fontId="7" fillId="0" borderId="9" xfId="0" applyFont="1" applyBorder="1" applyAlignment="1">
      <alignment wrapText="1"/>
    </xf>
    <xf numFmtId="0" fontId="4" fillId="0" borderId="0" xfId="0" applyFont="1" applyAlignment="1">
      <alignment horizontal="left" wrapText="1"/>
    </xf>
    <xf numFmtId="0" fontId="6" fillId="2" borderId="1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4" fillId="2" borderId="11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wrapText="1"/>
    </xf>
    <xf numFmtId="0" fontId="4" fillId="2" borderId="13" xfId="0" applyFont="1" applyFill="1" applyBorder="1" applyAlignment="1">
      <alignment horizontal="left" wrapText="1"/>
    </xf>
    <xf numFmtId="0" fontId="9" fillId="2" borderId="11" xfId="0" applyFont="1" applyFill="1" applyBorder="1" applyAlignment="1">
      <alignment horizontal="center" wrapText="1"/>
    </xf>
    <xf numFmtId="0" fontId="9" fillId="2" borderId="12" xfId="0" applyFont="1" applyFill="1" applyBorder="1" applyAlignment="1">
      <alignment horizontal="center" wrapText="1"/>
    </xf>
    <xf numFmtId="4" fontId="4" fillId="2" borderId="1" xfId="4" applyNumberFormat="1" applyFont="1" applyFill="1" applyBorder="1" applyAlignment="1">
      <alignment horizontal="center" wrapText="1"/>
    </xf>
    <xf numFmtId="4" fontId="4" fillId="2" borderId="11" xfId="4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182" fontId="4" fillId="2" borderId="14" xfId="0" applyNumberFormat="1" applyFont="1" applyFill="1" applyBorder="1"/>
    <xf numFmtId="0" fontId="5" fillId="0" borderId="15" xfId="0" applyFont="1" applyBorder="1" applyAlignment="1">
      <alignment horizontal="left" vertical="center" wrapText="1"/>
    </xf>
    <xf numFmtId="4" fontId="4" fillId="0" borderId="13" xfId="0" applyNumberFormat="1" applyFont="1" applyFill="1" applyBorder="1" applyAlignment="1">
      <alignment horizontal="center" wrapText="1"/>
    </xf>
    <xf numFmtId="4" fontId="4" fillId="0" borderId="1" xfId="4" applyNumberFormat="1" applyFont="1" applyFill="1" applyBorder="1" applyAlignment="1">
      <alignment horizontal="center" wrapText="1"/>
    </xf>
    <xf numFmtId="0" fontId="4" fillId="0" borderId="13" xfId="0" applyFont="1" applyBorder="1" applyAlignment="1">
      <alignment horizontal="left" wrapText="1"/>
    </xf>
    <xf numFmtId="4" fontId="13" fillId="0" borderId="1" xfId="4" applyNumberFormat="1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4" fontId="14" fillId="0" borderId="11" xfId="4" applyNumberFormat="1" applyFont="1" applyBorder="1" applyAlignment="1">
      <alignment horizontal="center" wrapText="1"/>
    </xf>
    <xf numFmtId="4" fontId="14" fillId="0" borderId="13" xfId="4" applyNumberFormat="1" applyFont="1" applyBorder="1" applyAlignment="1">
      <alignment horizontal="center" wrapText="1"/>
    </xf>
    <xf numFmtId="182" fontId="4" fillId="0" borderId="12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" fontId="4" fillId="0" borderId="13" xfId="4" applyNumberFormat="1" applyFont="1" applyBorder="1" applyAlignment="1">
      <alignment horizontal="center" wrapText="1"/>
    </xf>
    <xf numFmtId="4" fontId="4" fillId="0" borderId="11" xfId="4" applyNumberFormat="1" applyFont="1" applyFill="1" applyBorder="1" applyAlignment="1">
      <alignment horizontal="center" wrapText="1"/>
    </xf>
    <xf numFmtId="4" fontId="4" fillId="0" borderId="13" xfId="4" applyNumberFormat="1" applyFont="1" applyFill="1" applyBorder="1" applyAlignment="1">
      <alignment horizontal="center" wrapText="1"/>
    </xf>
    <xf numFmtId="0" fontId="9" fillId="0" borderId="11" xfId="0" applyFont="1" applyFill="1" applyBorder="1" applyAlignment="1">
      <alignment horizontal="center" wrapText="1"/>
    </xf>
    <xf numFmtId="0" fontId="9" fillId="0" borderId="12" xfId="0" applyFont="1" applyFill="1" applyBorder="1" applyAlignment="1">
      <alignment horizontal="center" wrapText="1"/>
    </xf>
    <xf numFmtId="4" fontId="4" fillId="0" borderId="16" xfId="4" applyNumberFormat="1" applyFont="1" applyFill="1" applyBorder="1" applyAlignment="1">
      <alignment horizontal="center" wrapText="1"/>
    </xf>
    <xf numFmtId="0" fontId="4" fillId="0" borderId="17" xfId="0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center" wrapText="1"/>
    </xf>
    <xf numFmtId="4" fontId="4" fillId="0" borderId="17" xfId="4" applyNumberFormat="1" applyFont="1" applyFill="1" applyBorder="1" applyAlignment="1">
      <alignment horizontal="center" wrapText="1"/>
    </xf>
    <xf numFmtId="4" fontId="4" fillId="0" borderId="18" xfId="4" applyNumberFormat="1" applyFont="1" applyBorder="1" applyAlignment="1">
      <alignment horizontal="center" wrapText="1"/>
    </xf>
    <xf numFmtId="182" fontId="4" fillId="0" borderId="1" xfId="0" applyNumberFormat="1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182" fontId="4" fillId="2" borderId="11" xfId="4" applyNumberFormat="1" applyFont="1" applyFill="1" applyBorder="1" applyAlignment="1">
      <alignment horizontal="center" wrapText="1"/>
    </xf>
    <xf numFmtId="0" fontId="4" fillId="2" borderId="13" xfId="0" applyFont="1" applyFill="1" applyBorder="1" applyAlignment="1">
      <alignment wrapText="1"/>
    </xf>
    <xf numFmtId="0" fontId="4" fillId="0" borderId="19" xfId="0" applyFont="1" applyFill="1" applyBorder="1" applyAlignment="1">
      <alignment horizontal="center" wrapText="1"/>
    </xf>
    <xf numFmtId="183" fontId="4" fillId="0" borderId="18" xfId="4" applyNumberFormat="1" applyFont="1" applyBorder="1" applyAlignment="1">
      <alignment horizontal="center" wrapText="1"/>
    </xf>
    <xf numFmtId="4" fontId="4" fillId="0" borderId="12" xfId="0" applyNumberFormat="1" applyFont="1" applyFill="1" applyBorder="1" applyAlignment="1">
      <alignment horizontal="center" wrapText="1"/>
    </xf>
    <xf numFmtId="4" fontId="4" fillId="0" borderId="18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0" fontId="5" fillId="0" borderId="17" xfId="0" applyFont="1" applyBorder="1" applyAlignment="1">
      <alignment horizontal="left" wrapText="1"/>
    </xf>
    <xf numFmtId="0" fontId="4" fillId="0" borderId="16" xfId="0" applyFont="1" applyBorder="1" applyAlignment="1">
      <alignment horizontal="center" wrapText="1"/>
    </xf>
    <xf numFmtId="0" fontId="5" fillId="0" borderId="15" xfId="0" applyFont="1" applyBorder="1" applyAlignment="1">
      <alignment vertical="center" wrapText="1"/>
    </xf>
    <xf numFmtId="4" fontId="4" fillId="0" borderId="18" xfId="4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184" fontId="4" fillId="0" borderId="1" xfId="0" applyNumberFormat="1" applyFont="1" applyBorder="1" applyAlignment="1">
      <alignment horizontal="center"/>
    </xf>
    <xf numFmtId="0" fontId="4" fillId="0" borderId="16" xfId="0" applyFont="1" applyFill="1" applyBorder="1" applyAlignment="1">
      <alignment wrapText="1"/>
    </xf>
    <xf numFmtId="184" fontId="4" fillId="0" borderId="18" xfId="0" applyNumberFormat="1" applyFont="1" applyBorder="1" applyAlignment="1">
      <alignment horizontal="center"/>
    </xf>
    <xf numFmtId="184" fontId="4" fillId="0" borderId="16" xfId="0" applyNumberFormat="1" applyFont="1" applyBorder="1" applyAlignment="1">
      <alignment horizontal="center"/>
    </xf>
    <xf numFmtId="0" fontId="6" fillId="2" borderId="13" xfId="0" applyFont="1" applyFill="1" applyBorder="1" applyAlignment="1">
      <alignment horizontal="center" wrapText="1"/>
    </xf>
    <xf numFmtId="182" fontId="4" fillId="0" borderId="1" xfId="0" applyNumberFormat="1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4" fontId="4" fillId="0" borderId="1" xfId="0" applyNumberFormat="1" applyFont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4" fillId="0" borderId="20" xfId="0" applyFont="1" applyBorder="1" applyAlignment="1">
      <alignment horizontal="left" wrapText="1"/>
    </xf>
    <xf numFmtId="2" fontId="6" fillId="0" borderId="4" xfId="0" applyNumberFormat="1" applyFont="1" applyFill="1" applyBorder="1" applyAlignment="1">
      <alignment horizontal="center" wrapText="1"/>
    </xf>
    <xf numFmtId="4" fontId="4" fillId="0" borderId="5" xfId="4" applyNumberFormat="1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4" fontId="4" fillId="3" borderId="5" xfId="0" applyNumberFormat="1" applyFont="1" applyFill="1" applyBorder="1" applyAlignment="1">
      <alignment horizontal="center"/>
    </xf>
    <xf numFmtId="4" fontId="4" fillId="3" borderId="12" xfId="0" applyNumberFormat="1" applyFont="1" applyFill="1" applyBorder="1" applyAlignment="1">
      <alignment horizontal="center" wrapText="1"/>
    </xf>
    <xf numFmtId="4" fontId="4" fillId="3" borderId="18" xfId="0" applyNumberFormat="1" applyFont="1" applyFill="1" applyBorder="1" applyAlignment="1">
      <alignment horizontal="center" wrapText="1"/>
    </xf>
    <xf numFmtId="0" fontId="5" fillId="4" borderId="13" xfId="0" applyFont="1" applyFill="1" applyBorder="1" applyAlignment="1">
      <alignment horizontal="left" wrapText="1"/>
    </xf>
    <xf numFmtId="0" fontId="6" fillId="4" borderId="2" xfId="0" applyFont="1" applyFill="1" applyBorder="1" applyAlignment="1">
      <alignment horizontal="center" wrapText="1"/>
    </xf>
    <xf numFmtId="181" fontId="7" fillId="4" borderId="5" xfId="0" applyNumberFormat="1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wrapText="1"/>
    </xf>
    <xf numFmtId="181" fontId="7" fillId="4" borderId="3" xfId="0" applyNumberFormat="1" applyFont="1" applyFill="1" applyBorder="1" applyAlignment="1">
      <alignment horizontal="center" wrapText="1"/>
    </xf>
    <xf numFmtId="2" fontId="7" fillId="4" borderId="5" xfId="0" applyNumberFormat="1" applyFont="1" applyFill="1" applyBorder="1" applyAlignment="1">
      <alignment horizontal="center" wrapText="1"/>
    </xf>
    <xf numFmtId="4" fontId="13" fillId="0" borderId="5" xfId="4" applyNumberFormat="1" applyFont="1" applyBorder="1" applyAlignment="1">
      <alignment horizontal="center" wrapText="1"/>
    </xf>
    <xf numFmtId="4" fontId="4" fillId="0" borderId="5" xfId="0" applyNumberFormat="1" applyFont="1" applyFill="1" applyBorder="1" applyAlignment="1">
      <alignment horizontal="center" wrapText="1"/>
    </xf>
    <xf numFmtId="182" fontId="4" fillId="0" borderId="5" xfId="0" applyNumberFormat="1" applyFont="1" applyBorder="1" applyAlignment="1">
      <alignment horizontal="center" wrapText="1"/>
    </xf>
    <xf numFmtId="182" fontId="4" fillId="3" borderId="4" xfId="0" applyNumberFormat="1" applyFont="1" applyFill="1" applyBorder="1" applyAlignment="1">
      <alignment horizontal="center" wrapText="1"/>
    </xf>
    <xf numFmtId="0" fontId="4" fillId="3" borderId="13" xfId="0" applyFont="1" applyFill="1" applyBorder="1" applyAlignment="1">
      <alignment horizontal="left" wrapText="1"/>
    </xf>
    <xf numFmtId="4" fontId="4" fillId="3" borderId="1" xfId="0" applyNumberFormat="1" applyFont="1" applyFill="1" applyBorder="1" applyAlignment="1">
      <alignment horizontal="center" wrapText="1"/>
    </xf>
    <xf numFmtId="0" fontId="9" fillId="3" borderId="11" xfId="0" applyFont="1" applyFill="1" applyBorder="1" applyAlignment="1">
      <alignment horizontal="center" wrapText="1"/>
    </xf>
    <xf numFmtId="0" fontId="9" fillId="3" borderId="12" xfId="0" applyFont="1" applyFill="1" applyBorder="1" applyAlignment="1">
      <alignment horizontal="center" wrapText="1"/>
    </xf>
    <xf numFmtId="4" fontId="4" fillId="3" borderId="11" xfId="4" applyNumberFormat="1" applyFont="1" applyFill="1" applyBorder="1" applyAlignment="1">
      <alignment horizontal="center" wrapText="1"/>
    </xf>
    <xf numFmtId="4" fontId="4" fillId="3" borderId="13" xfId="0" applyNumberFormat="1" applyFont="1" applyFill="1" applyBorder="1" applyAlignment="1">
      <alignment horizontal="center" wrapText="1"/>
    </xf>
    <xf numFmtId="182" fontId="4" fillId="3" borderId="12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4" fontId="4" fillId="0" borderId="3" xfId="4" applyNumberFormat="1" applyFont="1" applyFill="1" applyBorder="1" applyAlignment="1">
      <alignment horizontal="center" wrapText="1"/>
    </xf>
    <xf numFmtId="4" fontId="4" fillId="0" borderId="0" xfId="4" applyNumberFormat="1" applyFont="1" applyFill="1" applyBorder="1" applyAlignment="1">
      <alignment horizontal="center" wrapText="1"/>
    </xf>
    <xf numFmtId="0" fontId="5" fillId="4" borderId="18" xfId="0" applyFont="1" applyFill="1" applyBorder="1" applyAlignment="1">
      <alignment horizontal="left" wrapText="1"/>
    </xf>
    <xf numFmtId="4" fontId="4" fillId="4" borderId="1" xfId="4" applyNumberFormat="1" applyFont="1" applyFill="1" applyBorder="1" applyAlignment="1">
      <alignment horizontal="center" wrapText="1"/>
    </xf>
    <xf numFmtId="0" fontId="9" fillId="4" borderId="11" xfId="0" applyFont="1" applyFill="1" applyBorder="1" applyAlignment="1">
      <alignment horizontal="center" wrapText="1"/>
    </xf>
    <xf numFmtId="0" fontId="9" fillId="4" borderId="12" xfId="0" applyFont="1" applyFill="1" applyBorder="1" applyAlignment="1">
      <alignment horizontal="center" wrapText="1"/>
    </xf>
    <xf numFmtId="4" fontId="4" fillId="4" borderId="11" xfId="4" applyNumberFormat="1" applyFont="1" applyFill="1" applyBorder="1" applyAlignment="1">
      <alignment horizontal="center" wrapText="1"/>
    </xf>
    <xf numFmtId="4" fontId="4" fillId="4" borderId="13" xfId="4" applyNumberFormat="1" applyFont="1" applyFill="1" applyBorder="1" applyAlignment="1">
      <alignment horizontal="center" wrapText="1"/>
    </xf>
    <xf numFmtId="4" fontId="5" fillId="4" borderId="13" xfId="0" applyNumberFormat="1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4" fontId="4" fillId="4" borderId="16" xfId="4" applyNumberFormat="1" applyFont="1" applyFill="1" applyBorder="1" applyAlignment="1">
      <alignment horizontal="center" wrapText="1"/>
    </xf>
    <xf numFmtId="0" fontId="9" fillId="4" borderId="17" xfId="0" applyFont="1" applyFill="1" applyBorder="1" applyAlignment="1">
      <alignment horizontal="center" wrapText="1"/>
    </xf>
    <xf numFmtId="0" fontId="9" fillId="4" borderId="19" xfId="0" applyFont="1" applyFill="1" applyBorder="1" applyAlignment="1">
      <alignment horizontal="center" wrapText="1"/>
    </xf>
    <xf numFmtId="4" fontId="4" fillId="4" borderId="17" xfId="4" applyNumberFormat="1" applyFont="1" applyFill="1" applyBorder="1" applyAlignment="1">
      <alignment horizontal="center" wrapText="1"/>
    </xf>
    <xf numFmtId="4" fontId="4" fillId="4" borderId="18" xfId="4" applyNumberFormat="1" applyFont="1" applyFill="1" applyBorder="1" applyAlignment="1">
      <alignment horizontal="center" wrapText="1"/>
    </xf>
    <xf numFmtId="4" fontId="5" fillId="4" borderId="18" xfId="0" applyNumberFormat="1" applyFont="1" applyFill="1" applyBorder="1" applyAlignment="1">
      <alignment horizontal="center" wrapText="1"/>
    </xf>
    <xf numFmtId="4" fontId="4" fillId="0" borderId="10" xfId="4" applyNumberFormat="1" applyFont="1" applyFill="1" applyBorder="1" applyAlignment="1">
      <alignment horizontal="center" wrapText="1"/>
    </xf>
    <xf numFmtId="4" fontId="4" fillId="3" borderId="16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4" fontId="13" fillId="4" borderId="1" xfId="4" applyNumberFormat="1" applyFont="1" applyFill="1" applyBorder="1" applyAlignment="1">
      <alignment horizontal="center" wrapText="1"/>
    </xf>
    <xf numFmtId="4" fontId="5" fillId="4" borderId="12" xfId="0" applyNumberFormat="1" applyFont="1" applyFill="1" applyBorder="1" applyAlignment="1">
      <alignment horizontal="center" wrapText="1"/>
    </xf>
    <xf numFmtId="4" fontId="14" fillId="4" borderId="11" xfId="4" applyNumberFormat="1" applyFont="1" applyFill="1" applyBorder="1" applyAlignment="1">
      <alignment horizontal="center" wrapText="1"/>
    </xf>
    <xf numFmtId="4" fontId="13" fillId="4" borderId="13" xfId="4" applyNumberFormat="1" applyFont="1" applyFill="1" applyBorder="1" applyAlignment="1">
      <alignment horizontal="center" wrapText="1"/>
    </xf>
    <xf numFmtId="0" fontId="15" fillId="0" borderId="17" xfId="0" applyFont="1" applyBorder="1" applyAlignment="1">
      <alignment vertical="center" wrapText="1"/>
    </xf>
    <xf numFmtId="0" fontId="17" fillId="0" borderId="3" xfId="0" applyFont="1" applyBorder="1" applyAlignment="1">
      <alignment wrapText="1"/>
    </xf>
    <xf numFmtId="4" fontId="4" fillId="3" borderId="1" xfId="4" applyNumberFormat="1" applyFont="1" applyFill="1" applyBorder="1" applyAlignment="1">
      <alignment horizontal="center" wrapText="1"/>
    </xf>
    <xf numFmtId="0" fontId="4" fillId="4" borderId="11" xfId="0" applyFont="1" applyFill="1" applyBorder="1" applyAlignment="1">
      <alignment horizontal="center" wrapText="1"/>
    </xf>
    <xf numFmtId="0" fontId="4" fillId="4" borderId="12" xfId="0" applyFont="1" applyFill="1" applyBorder="1" applyAlignment="1">
      <alignment horizontal="center" wrapText="1"/>
    </xf>
    <xf numFmtId="4" fontId="13" fillId="3" borderId="11" xfId="4" applyNumberFormat="1" applyFont="1" applyFill="1" applyBorder="1" applyAlignment="1">
      <alignment horizontal="center" wrapText="1"/>
    </xf>
    <xf numFmtId="4" fontId="4" fillId="0" borderId="19" xfId="0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1" fillId="0" borderId="0" xfId="0" applyFont="1" applyAlignment="1">
      <alignment horizontal="right"/>
    </xf>
    <xf numFmtId="4" fontId="4" fillId="0" borderId="5" xfId="0" applyNumberFormat="1" applyFont="1" applyBorder="1" applyAlignment="1">
      <alignment horizontal="center"/>
    </xf>
    <xf numFmtId="0" fontId="6" fillId="2" borderId="11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wrapText="1"/>
    </xf>
    <xf numFmtId="4" fontId="4" fillId="0" borderId="5" xfId="0" applyNumberFormat="1" applyFont="1" applyBorder="1" applyAlignment="1">
      <alignment horizontal="right" vertical="center"/>
    </xf>
    <xf numFmtId="49" fontId="5" fillId="0" borderId="13" xfId="0" applyNumberFormat="1" applyFont="1" applyFill="1" applyBorder="1" applyAlignment="1">
      <alignment horizontal="center" wrapText="1"/>
    </xf>
    <xf numFmtId="49" fontId="5" fillId="0" borderId="18" xfId="0" applyNumberFormat="1" applyFont="1" applyFill="1" applyBorder="1" applyAlignment="1">
      <alignment horizontal="center" wrapText="1"/>
    </xf>
    <xf numFmtId="0" fontId="4" fillId="0" borderId="13" xfId="0" applyFont="1" applyBorder="1" applyAlignment="1">
      <alignment wrapText="1"/>
    </xf>
    <xf numFmtId="0" fontId="4" fillId="0" borderId="11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  <xf numFmtId="4" fontId="26" fillId="3" borderId="13" xfId="4" applyNumberFormat="1" applyFont="1" applyFill="1" applyBorder="1" applyAlignment="1">
      <alignment horizontal="center" wrapText="1"/>
    </xf>
    <xf numFmtId="4" fontId="13" fillId="3" borderId="1" xfId="4" applyNumberFormat="1" applyFont="1" applyFill="1" applyBorder="1" applyAlignment="1">
      <alignment horizontal="center" wrapText="1"/>
    </xf>
    <xf numFmtId="4" fontId="5" fillId="4" borderId="9" xfId="0" applyNumberFormat="1" applyFont="1" applyFill="1" applyBorder="1" applyAlignment="1">
      <alignment horizontal="center" wrapText="1"/>
    </xf>
    <xf numFmtId="4" fontId="15" fillId="0" borderId="1" xfId="0" applyNumberFormat="1" applyFont="1" applyBorder="1" applyAlignment="1">
      <alignment horizontal="center"/>
    </xf>
    <xf numFmtId="4" fontId="15" fillId="0" borderId="5" xfId="0" applyNumberFormat="1" applyFont="1" applyBorder="1" applyAlignment="1">
      <alignment horizontal="center"/>
    </xf>
    <xf numFmtId="0" fontId="15" fillId="3" borderId="21" xfId="0" applyFont="1" applyFill="1" applyBorder="1" applyAlignment="1">
      <alignment wrapText="1"/>
    </xf>
    <xf numFmtId="0" fontId="5" fillId="3" borderId="22" xfId="0" applyFont="1" applyFill="1" applyBorder="1" applyAlignment="1">
      <alignment horizontal="center" wrapText="1"/>
    </xf>
    <xf numFmtId="4" fontId="4" fillId="3" borderId="1" xfId="0" applyNumberFormat="1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 wrapText="1"/>
    </xf>
    <xf numFmtId="0" fontId="4" fillId="3" borderId="18" xfId="0" applyFont="1" applyFill="1" applyBorder="1" applyAlignment="1">
      <alignment horizontal="center" wrapText="1"/>
    </xf>
    <xf numFmtId="4" fontId="4" fillId="3" borderId="13" xfId="4" applyNumberFormat="1" applyFont="1" applyFill="1" applyBorder="1" applyAlignment="1">
      <alignment horizontal="center" wrapText="1"/>
    </xf>
    <xf numFmtId="182" fontId="4" fillId="3" borderId="19" xfId="0" applyNumberFormat="1" applyFont="1" applyFill="1" applyBorder="1" applyAlignment="1">
      <alignment horizontal="center" wrapText="1"/>
    </xf>
    <xf numFmtId="4" fontId="4" fillId="3" borderId="11" xfId="0" applyNumberFormat="1" applyFont="1" applyFill="1" applyBorder="1" applyAlignment="1">
      <alignment horizontal="center" wrapText="1"/>
    </xf>
    <xf numFmtId="0" fontId="17" fillId="3" borderId="2" xfId="0" applyFont="1" applyFill="1" applyBorder="1" applyAlignment="1">
      <alignment wrapText="1"/>
    </xf>
    <xf numFmtId="4" fontId="15" fillId="3" borderId="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0" fontId="4" fillId="3" borderId="13" xfId="0" applyFont="1" applyFill="1" applyBorder="1" applyAlignment="1">
      <alignment horizontal="center" wrapText="1"/>
    </xf>
    <xf numFmtId="4" fontId="5" fillId="3" borderId="5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184" fontId="4" fillId="3" borderId="1" xfId="0" applyNumberFormat="1" applyFont="1" applyFill="1" applyBorder="1" applyAlignment="1">
      <alignment horizontal="center"/>
    </xf>
    <xf numFmtId="0" fontId="4" fillId="3" borderId="20" xfId="0" applyFont="1" applyFill="1" applyBorder="1" applyAlignment="1">
      <alignment horizontal="left" wrapText="1"/>
    </xf>
    <xf numFmtId="4" fontId="4" fillId="3" borderId="23" xfId="4" applyNumberFormat="1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center" wrapText="1"/>
    </xf>
    <xf numFmtId="0" fontId="4" fillId="3" borderId="20" xfId="0" applyFont="1" applyFill="1" applyBorder="1" applyAlignment="1">
      <alignment horizontal="center" wrapText="1"/>
    </xf>
    <xf numFmtId="4" fontId="4" fillId="3" borderId="0" xfId="4" applyNumberFormat="1" applyFont="1" applyFill="1" applyBorder="1" applyAlignment="1">
      <alignment horizontal="center" wrapText="1"/>
    </xf>
    <xf numFmtId="4" fontId="4" fillId="3" borderId="20" xfId="4" applyNumberFormat="1" applyFont="1" applyFill="1" applyBorder="1" applyAlignment="1">
      <alignment horizontal="center" wrapText="1"/>
    </xf>
    <xf numFmtId="4" fontId="4" fillId="3" borderId="23" xfId="0" applyNumberFormat="1" applyFont="1" applyFill="1" applyBorder="1" applyAlignment="1">
      <alignment horizontal="center"/>
    </xf>
    <xf numFmtId="2" fontId="9" fillId="3" borderId="14" xfId="6" applyNumberFormat="1" applyFont="1" applyFill="1" applyBorder="1" applyAlignment="1">
      <alignment horizontal="center" wrapText="1"/>
    </xf>
    <xf numFmtId="2" fontId="9" fillId="3" borderId="12" xfId="6" applyNumberFormat="1" applyFont="1" applyFill="1" applyBorder="1" applyAlignment="1" applyProtection="1">
      <alignment horizontal="center" wrapText="1"/>
      <protection locked="0"/>
    </xf>
    <xf numFmtId="4" fontId="14" fillId="3" borderId="11" xfId="4" applyNumberFormat="1" applyFont="1" applyFill="1" applyBorder="1" applyAlignment="1">
      <alignment horizontal="center" wrapText="1"/>
    </xf>
    <xf numFmtId="4" fontId="4" fillId="3" borderId="16" xfId="0" applyNumberFormat="1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 wrapText="1"/>
    </xf>
    <xf numFmtId="0" fontId="5" fillId="3" borderId="24" xfId="0" applyFont="1" applyFill="1" applyBorder="1" applyAlignment="1">
      <alignment horizontal="center" wrapText="1"/>
    </xf>
    <xf numFmtId="0" fontId="5" fillId="3" borderId="20" xfId="0" applyFont="1" applyFill="1" applyBorder="1" applyAlignment="1">
      <alignment horizontal="center" wrapText="1"/>
    </xf>
    <xf numFmtId="4" fontId="4" fillId="3" borderId="17" xfId="4" applyNumberFormat="1" applyFont="1" applyFill="1" applyBorder="1" applyAlignment="1">
      <alignment horizontal="center" wrapText="1"/>
    </xf>
    <xf numFmtId="179" fontId="4" fillId="3" borderId="0" xfId="0" applyNumberFormat="1" applyFont="1" applyFill="1" applyBorder="1" applyAlignment="1">
      <alignment wrapText="1"/>
    </xf>
    <xf numFmtId="182" fontId="4" fillId="3" borderId="16" xfId="0" applyNumberFormat="1" applyFont="1" applyFill="1" applyBorder="1" applyAlignment="1">
      <alignment horizontal="center" wrapText="1"/>
    </xf>
    <xf numFmtId="182" fontId="4" fillId="3" borderId="1" xfId="0" applyNumberFormat="1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3" borderId="12" xfId="0" applyFont="1" applyFill="1" applyBorder="1" applyAlignment="1">
      <alignment horizontal="center" wrapText="1"/>
    </xf>
    <xf numFmtId="0" fontId="6" fillId="3" borderId="13" xfId="0" applyFont="1" applyFill="1" applyBorder="1" applyAlignment="1">
      <alignment horizontal="center" wrapText="1"/>
    </xf>
    <xf numFmtId="182" fontId="4" fillId="3" borderId="5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185" fontId="4" fillId="3" borderId="1" xfId="4" applyNumberFormat="1" applyFont="1" applyFill="1" applyBorder="1" applyAlignment="1">
      <alignment horizontal="center" wrapText="1"/>
    </xf>
    <xf numFmtId="182" fontId="4" fillId="3" borderId="11" xfId="4" applyNumberFormat="1" applyFont="1" applyFill="1" applyBorder="1" applyAlignment="1">
      <alignment horizontal="center" wrapText="1"/>
    </xf>
    <xf numFmtId="0" fontId="4" fillId="3" borderId="20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182" fontId="4" fillId="3" borderId="1" xfId="4" applyNumberFormat="1" applyFont="1" applyFill="1" applyBorder="1" applyAlignment="1">
      <alignment horizontal="center" wrapText="1"/>
    </xf>
    <xf numFmtId="4" fontId="4" fillId="3" borderId="10" xfId="0" applyNumberFormat="1" applyFont="1" applyFill="1" applyBorder="1" applyAlignment="1">
      <alignment horizontal="center" wrapText="1"/>
    </xf>
    <xf numFmtId="0" fontId="4" fillId="3" borderId="10" xfId="0" applyFont="1" applyFill="1" applyBorder="1" applyAlignment="1">
      <alignment wrapText="1"/>
    </xf>
    <xf numFmtId="4" fontId="4" fillId="3" borderId="5" xfId="4" applyNumberFormat="1" applyFont="1" applyFill="1" applyBorder="1" applyAlignment="1">
      <alignment horizontal="center" wrapText="1"/>
    </xf>
    <xf numFmtId="0" fontId="9" fillId="3" borderId="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182" fontId="4" fillId="3" borderId="3" xfId="4" applyNumberFormat="1" applyFont="1" applyFill="1" applyBorder="1" applyAlignment="1">
      <alignment horizontal="center" wrapText="1"/>
    </xf>
    <xf numFmtId="0" fontId="4" fillId="3" borderId="13" xfId="0" applyFont="1" applyFill="1" applyBorder="1" applyAlignment="1">
      <alignment wrapText="1"/>
    </xf>
    <xf numFmtId="0" fontId="4" fillId="3" borderId="18" xfId="0" applyFont="1" applyFill="1" applyBorder="1" applyAlignment="1">
      <alignment wrapText="1"/>
    </xf>
    <xf numFmtId="0" fontId="5" fillId="3" borderId="13" xfId="0" applyFont="1" applyFill="1" applyBorder="1" applyAlignment="1">
      <alignment horizontal="center" wrapText="1"/>
    </xf>
    <xf numFmtId="0" fontId="9" fillId="3" borderId="13" xfId="0" applyFont="1" applyFill="1" applyBorder="1" applyAlignment="1">
      <alignment horizontal="center" wrapText="1"/>
    </xf>
    <xf numFmtId="182" fontId="4" fillId="3" borderId="13" xfId="0" applyNumberFormat="1" applyFont="1" applyFill="1" applyBorder="1" applyAlignment="1">
      <alignment horizontal="center" wrapText="1"/>
    </xf>
    <xf numFmtId="0" fontId="4" fillId="3" borderId="22" xfId="0" applyFont="1" applyFill="1" applyBorder="1" applyAlignment="1">
      <alignment horizontal="center" wrapText="1"/>
    </xf>
    <xf numFmtId="0" fontId="4" fillId="3" borderId="12" xfId="0" applyFont="1" applyFill="1" applyBorder="1" applyAlignment="1">
      <alignment horizontal="center" wrapText="1"/>
    </xf>
    <xf numFmtId="0" fontId="4" fillId="3" borderId="16" xfId="0" applyFont="1" applyFill="1" applyBorder="1" applyAlignment="1">
      <alignment horizontal="left" wrapText="1"/>
    </xf>
    <xf numFmtId="4" fontId="13" fillId="3" borderId="13" xfId="4" applyNumberFormat="1" applyFont="1" applyFill="1" applyBorder="1" applyAlignment="1">
      <alignment horizontal="center" wrapText="1"/>
    </xf>
    <xf numFmtId="4" fontId="14" fillId="3" borderId="13" xfId="4" applyNumberFormat="1" applyFont="1" applyFill="1" applyBorder="1" applyAlignment="1">
      <alignment horizontal="center" wrapText="1"/>
    </xf>
    <xf numFmtId="0" fontId="4" fillId="3" borderId="16" xfId="0" applyFont="1" applyFill="1" applyBorder="1" applyAlignment="1">
      <alignment wrapText="1"/>
    </xf>
    <xf numFmtId="184" fontId="4" fillId="3" borderId="17" xfId="0" applyNumberFormat="1" applyFont="1" applyFill="1" applyBorder="1" applyAlignment="1">
      <alignment horizontal="center"/>
    </xf>
    <xf numFmtId="184" fontId="4" fillId="3" borderId="18" xfId="0" applyNumberFormat="1" applyFont="1" applyFill="1" applyBorder="1" applyAlignment="1">
      <alignment horizontal="center"/>
    </xf>
    <xf numFmtId="184" fontId="4" fillId="3" borderId="11" xfId="0" applyNumberFormat="1" applyFont="1" applyFill="1" applyBorder="1" applyAlignment="1">
      <alignment horizontal="center"/>
    </xf>
    <xf numFmtId="184" fontId="4" fillId="3" borderId="13" xfId="0" applyNumberFormat="1" applyFont="1" applyFill="1" applyBorder="1" applyAlignment="1">
      <alignment horizontal="center"/>
    </xf>
    <xf numFmtId="4" fontId="4" fillId="3" borderId="3" xfId="4" applyNumberFormat="1" applyFont="1" applyFill="1" applyBorder="1" applyAlignment="1">
      <alignment horizontal="center" wrapText="1"/>
    </xf>
    <xf numFmtId="4" fontId="13" fillId="3" borderId="23" xfId="4" applyNumberFormat="1" applyFont="1" applyFill="1" applyBorder="1" applyAlignment="1">
      <alignment horizontal="center" wrapText="1"/>
    </xf>
    <xf numFmtId="0" fontId="9" fillId="3" borderId="0" xfId="0" applyFont="1" applyFill="1" applyBorder="1" applyAlignment="1">
      <alignment horizontal="center" wrapText="1"/>
    </xf>
    <xf numFmtId="0" fontId="9" fillId="3" borderId="24" xfId="0" applyFont="1" applyFill="1" applyBorder="1" applyAlignment="1">
      <alignment horizontal="center" wrapText="1"/>
    </xf>
    <xf numFmtId="4" fontId="4" fillId="3" borderId="20" xfId="0" applyNumberFormat="1" applyFont="1" applyFill="1" applyBorder="1" applyAlignment="1">
      <alignment horizontal="center" wrapText="1"/>
    </xf>
    <xf numFmtId="0" fontId="4" fillId="3" borderId="17" xfId="0" applyFont="1" applyFill="1" applyBorder="1" applyAlignment="1">
      <alignment horizontal="left" wrapText="1"/>
    </xf>
    <xf numFmtId="4" fontId="13" fillId="3" borderId="16" xfId="4" applyNumberFormat="1" applyFont="1" applyFill="1" applyBorder="1" applyAlignment="1">
      <alignment horizontal="center" wrapText="1"/>
    </xf>
    <xf numFmtId="0" fontId="9" fillId="3" borderId="17" xfId="0" applyFont="1" applyFill="1" applyBorder="1" applyAlignment="1">
      <alignment horizontal="center" wrapText="1"/>
    </xf>
    <xf numFmtId="4" fontId="4" fillId="3" borderId="16" xfId="4" applyNumberFormat="1" applyFont="1" applyFill="1" applyBorder="1" applyAlignment="1">
      <alignment horizontal="center" wrapText="1"/>
    </xf>
    <xf numFmtId="4" fontId="4" fillId="3" borderId="17" xfId="0" applyNumberFormat="1" applyFont="1" applyFill="1" applyBorder="1" applyAlignment="1">
      <alignment horizontal="center" wrapText="1"/>
    </xf>
    <xf numFmtId="182" fontId="4" fillId="3" borderId="23" xfId="0" applyNumberFormat="1" applyFont="1" applyFill="1" applyBorder="1" applyAlignment="1">
      <alignment horizontal="center" wrapText="1"/>
    </xf>
    <xf numFmtId="0" fontId="4" fillId="3" borderId="23" xfId="0" applyFont="1" applyFill="1" applyBorder="1" applyAlignment="1">
      <alignment horizontal="left" wrapText="1"/>
    </xf>
    <xf numFmtId="0" fontId="9" fillId="3" borderId="19" xfId="0" applyFont="1" applyFill="1" applyBorder="1" applyAlignment="1">
      <alignment horizontal="center" wrapText="1"/>
    </xf>
    <xf numFmtId="4" fontId="4" fillId="3" borderId="23" xfId="0" applyNumberFormat="1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182" fontId="4" fillId="3" borderId="1" xfId="0" applyNumberFormat="1" applyFont="1" applyFill="1" applyBorder="1" applyAlignment="1">
      <alignment horizontal="right"/>
    </xf>
    <xf numFmtId="4" fontId="4" fillId="3" borderId="22" xfId="4" applyNumberFormat="1" applyFont="1" applyFill="1" applyBorder="1" applyAlignment="1">
      <alignment horizontal="center" wrapText="1"/>
    </xf>
    <xf numFmtId="183" fontId="4" fillId="3" borderId="1" xfId="0" applyNumberFormat="1" applyFont="1" applyFill="1" applyBorder="1" applyAlignment="1">
      <alignment horizontal="center" wrapText="1"/>
    </xf>
    <xf numFmtId="4" fontId="4" fillId="3" borderId="10" xfId="4" applyNumberFormat="1" applyFont="1" applyFill="1" applyBorder="1" applyAlignment="1">
      <alignment horizontal="center" wrapText="1"/>
    </xf>
    <xf numFmtId="0" fontId="4" fillId="3" borderId="18" xfId="0" applyFont="1" applyFill="1" applyBorder="1" applyAlignment="1">
      <alignment horizontal="left" wrapText="1"/>
    </xf>
    <xf numFmtId="182" fontId="20" fillId="3" borderId="1" xfId="0" applyNumberFormat="1" applyFont="1" applyFill="1" applyBorder="1" applyAlignment="1">
      <alignment horizontal="center" wrapText="1"/>
    </xf>
    <xf numFmtId="0" fontId="20" fillId="3" borderId="1" xfId="0" applyFont="1" applyFill="1" applyBorder="1" applyAlignment="1">
      <alignment horizontal="left" wrapText="1"/>
    </xf>
    <xf numFmtId="0" fontId="20" fillId="3" borderId="1" xfId="0" applyFont="1" applyFill="1" applyBorder="1" applyAlignment="1">
      <alignment horizontal="center" wrapText="1"/>
    </xf>
    <xf numFmtId="4" fontId="20" fillId="3" borderId="1" xfId="4" applyNumberFormat="1" applyFont="1" applyFill="1" applyBorder="1" applyAlignment="1">
      <alignment horizontal="center" wrapText="1"/>
    </xf>
    <xf numFmtId="182" fontId="21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6" fillId="3" borderId="0" xfId="0" applyFont="1" applyFill="1" applyBorder="1" applyAlignment="1">
      <alignment horizontal="center" wrapText="1"/>
    </xf>
    <xf numFmtId="0" fontId="6" fillId="3" borderId="24" xfId="0" applyFont="1" applyFill="1" applyBorder="1" applyAlignment="1">
      <alignment horizontal="center" wrapText="1"/>
    </xf>
    <xf numFmtId="0" fontId="6" fillId="3" borderId="20" xfId="0" applyFont="1" applyFill="1" applyBorder="1" applyAlignment="1">
      <alignment horizontal="center" wrapText="1"/>
    </xf>
    <xf numFmtId="4" fontId="14" fillId="3" borderId="16" xfId="4" applyNumberFormat="1" applyFont="1" applyFill="1" applyBorder="1" applyAlignment="1">
      <alignment horizontal="center" wrapText="1"/>
    </xf>
    <xf numFmtId="4" fontId="13" fillId="3" borderId="18" xfId="4" applyNumberFormat="1" applyFont="1" applyFill="1" applyBorder="1" applyAlignment="1">
      <alignment horizontal="center" wrapText="1"/>
    </xf>
    <xf numFmtId="0" fontId="6" fillId="3" borderId="17" xfId="0" applyFont="1" applyFill="1" applyBorder="1" applyAlignment="1">
      <alignment horizontal="center" wrapText="1"/>
    </xf>
    <xf numFmtId="4" fontId="4" fillId="3" borderId="21" xfId="4" applyNumberFormat="1" applyFont="1" applyFill="1" applyBorder="1" applyAlignment="1">
      <alignment horizontal="center" wrapText="1"/>
    </xf>
    <xf numFmtId="4" fontId="4" fillId="3" borderId="25" xfId="4" applyNumberFormat="1" applyFont="1" applyFill="1" applyBorder="1" applyAlignment="1">
      <alignment horizontal="center" wrapText="1"/>
    </xf>
    <xf numFmtId="186" fontId="20" fillId="3" borderId="1" xfId="0" applyNumberFormat="1" applyFont="1" applyFill="1" applyBorder="1" applyAlignment="1">
      <alignment horizontal="center" wrapText="1"/>
    </xf>
    <xf numFmtId="4" fontId="4" fillId="0" borderId="22" xfId="4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  <xf numFmtId="180" fontId="9" fillId="3" borderId="1" xfId="7" applyFont="1" applyFill="1" applyBorder="1" applyAlignment="1">
      <alignment horizontal="center" wrapText="1"/>
    </xf>
    <xf numFmtId="0" fontId="9" fillId="3" borderId="1" xfId="1" applyFont="1" applyFill="1" applyBorder="1" applyAlignment="1">
      <alignment horizontal="center" wrapText="1"/>
    </xf>
    <xf numFmtId="4" fontId="5" fillId="3" borderId="1" xfId="1" applyNumberFormat="1" applyFont="1" applyFill="1" applyBorder="1" applyAlignment="1">
      <alignment horizontal="center" wrapText="1"/>
    </xf>
    <xf numFmtId="180" fontId="9" fillId="3" borderId="1" xfId="8" applyFont="1" applyFill="1" applyBorder="1" applyAlignment="1">
      <alignment horizontal="center" wrapText="1"/>
    </xf>
    <xf numFmtId="49" fontId="23" fillId="3" borderId="1" xfId="8" applyNumberFormat="1" applyFont="1" applyFill="1" applyBorder="1" applyAlignment="1">
      <alignment horizontal="center" wrapText="1"/>
    </xf>
    <xf numFmtId="49" fontId="23" fillId="3" borderId="11" xfId="7" applyNumberFormat="1" applyFont="1" applyFill="1" applyBorder="1" applyAlignment="1">
      <alignment horizontal="center" wrapText="1"/>
    </xf>
    <xf numFmtId="180" fontId="9" fillId="3" borderId="11" xfId="7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left" wrapText="1"/>
    </xf>
    <xf numFmtId="184" fontId="4" fillId="0" borderId="13" xfId="0" applyNumberFormat="1" applyFont="1" applyBorder="1" applyAlignment="1">
      <alignment horizontal="center"/>
    </xf>
    <xf numFmtId="0" fontId="4" fillId="3" borderId="1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5" fillId="4" borderId="1" xfId="0" applyFont="1" applyFill="1" applyBorder="1" applyAlignment="1">
      <alignment horizontal="left" wrapText="1"/>
    </xf>
    <xf numFmtId="0" fontId="5" fillId="5" borderId="11" xfId="0" applyFont="1" applyFill="1" applyBorder="1" applyAlignment="1">
      <alignment horizontal="left" wrapText="1"/>
    </xf>
    <xf numFmtId="0" fontId="4" fillId="5" borderId="1" xfId="0" applyFont="1" applyFill="1" applyBorder="1" applyAlignment="1">
      <alignment horizontal="center" wrapText="1"/>
    </xf>
    <xf numFmtId="4" fontId="5" fillId="5" borderId="1" xfId="0" applyNumberFormat="1" applyFont="1" applyFill="1" applyBorder="1" applyAlignment="1">
      <alignment horizontal="center" wrapText="1"/>
    </xf>
    <xf numFmtId="0" fontId="4" fillId="5" borderId="11" xfId="0" applyFont="1" applyFill="1" applyBorder="1" applyAlignment="1">
      <alignment horizontal="center" wrapText="1"/>
    </xf>
    <xf numFmtId="182" fontId="5" fillId="5" borderId="1" xfId="0" applyNumberFormat="1" applyFont="1" applyFill="1" applyBorder="1" applyAlignment="1">
      <alignment wrapText="1"/>
    </xf>
    <xf numFmtId="0" fontId="9" fillId="5" borderId="0" xfId="0" applyFont="1" applyFill="1" applyAlignment="1">
      <alignment wrapText="1"/>
    </xf>
    <xf numFmtId="0" fontId="9" fillId="3" borderId="1" xfId="1" applyFont="1" applyFill="1" applyBorder="1" applyAlignment="1">
      <alignment wrapText="1"/>
    </xf>
    <xf numFmtId="49" fontId="23" fillId="3" borderId="1" xfId="7" applyNumberFormat="1" applyFont="1" applyFill="1" applyBorder="1" applyAlignment="1">
      <alignment horizontal="center" wrapText="1"/>
    </xf>
    <xf numFmtId="0" fontId="5" fillId="5" borderId="1" xfId="2" applyFont="1" applyFill="1" applyBorder="1" applyAlignment="1">
      <alignment horizontal="center" wrapText="1"/>
    </xf>
    <xf numFmtId="180" fontId="9" fillId="5" borderId="1" xfId="7" applyFont="1" applyFill="1" applyBorder="1" applyAlignment="1">
      <alignment horizontal="center" wrapText="1"/>
    </xf>
    <xf numFmtId="49" fontId="23" fillId="5" borderId="11" xfId="7" applyNumberFormat="1" applyFont="1" applyFill="1" applyBorder="1" applyAlignment="1">
      <alignment horizontal="center" wrapText="1"/>
    </xf>
    <xf numFmtId="180" fontId="9" fillId="5" borderId="11" xfId="7" applyFont="1" applyFill="1" applyBorder="1" applyAlignment="1">
      <alignment horizontal="center" wrapText="1"/>
    </xf>
    <xf numFmtId="0" fontId="9" fillId="5" borderId="1" xfId="1" applyFont="1" applyFill="1" applyBorder="1" applyAlignment="1">
      <alignment horizontal="center" wrapText="1"/>
    </xf>
    <xf numFmtId="4" fontId="5" fillId="5" borderId="1" xfId="1" applyNumberFormat="1" applyFont="1" applyFill="1" applyBorder="1" applyAlignment="1">
      <alignment horizontal="center" wrapText="1"/>
    </xf>
    <xf numFmtId="0" fontId="18" fillId="0" borderId="0" xfId="0" applyFont="1" applyBorder="1" applyAlignment="1">
      <alignment horizontal="left" wrapText="1"/>
    </xf>
    <xf numFmtId="0" fontId="18" fillId="0" borderId="0" xfId="0" applyFont="1" applyBorder="1" applyAlignment="1">
      <alignment horizontal="center" wrapText="1"/>
    </xf>
    <xf numFmtId="49" fontId="18" fillId="0" borderId="0" xfId="0" applyNumberFormat="1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4" fillId="0" borderId="11" xfId="0" applyFont="1" applyBorder="1" applyAlignment="1">
      <alignment wrapText="1"/>
    </xf>
    <xf numFmtId="4" fontId="4" fillId="0" borderId="1" xfId="4" applyNumberFormat="1" applyFont="1" applyBorder="1" applyAlignment="1">
      <alignment horizontal="center" wrapText="1"/>
    </xf>
    <xf numFmtId="4" fontId="4" fillId="0" borderId="11" xfId="4" applyNumberFormat="1" applyFont="1" applyBorder="1" applyAlignment="1">
      <alignment horizontal="center" wrapText="1"/>
    </xf>
    <xf numFmtId="0" fontId="4" fillId="3" borderId="16" xfId="0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 wrapText="1"/>
    </xf>
    <xf numFmtId="0" fontId="4" fillId="3" borderId="23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3" borderId="25" xfId="0" applyFont="1" applyFill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4" fillId="0" borderId="22" xfId="0" applyFont="1" applyFill="1" applyBorder="1" applyAlignment="1">
      <alignment horizontal="center" wrapText="1"/>
    </xf>
    <xf numFmtId="49" fontId="14" fillId="3" borderId="1" xfId="4" applyNumberFormat="1" applyFont="1" applyFill="1" applyBorder="1" applyAlignment="1">
      <alignment horizontal="center" wrapText="1"/>
    </xf>
    <xf numFmtId="49" fontId="14" fillId="0" borderId="1" xfId="4" applyNumberFormat="1" applyFont="1" applyBorder="1" applyAlignment="1">
      <alignment horizontal="center" wrapText="1"/>
    </xf>
    <xf numFmtId="0" fontId="4" fillId="0" borderId="1" xfId="2" applyFont="1" applyBorder="1" applyAlignment="1">
      <alignment horizontal="center" wrapText="1"/>
    </xf>
    <xf numFmtId="0" fontId="4" fillId="5" borderId="1" xfId="2" applyFont="1" applyFill="1" applyBorder="1" applyAlignment="1">
      <alignment horizontal="center" wrapText="1"/>
    </xf>
    <xf numFmtId="4" fontId="5" fillId="3" borderId="11" xfId="4" applyNumberFormat="1" applyFont="1" applyFill="1" applyBorder="1" applyAlignment="1">
      <alignment horizontal="center" wrapText="1"/>
    </xf>
    <xf numFmtId="182" fontId="5" fillId="3" borderId="12" xfId="0" applyNumberFormat="1" applyFont="1" applyFill="1" applyBorder="1" applyAlignment="1">
      <alignment horizontal="center" wrapText="1"/>
    </xf>
    <xf numFmtId="4" fontId="5" fillId="3" borderId="11" xfId="0" applyNumberFormat="1" applyFont="1" applyFill="1" applyBorder="1" applyAlignment="1">
      <alignment horizontal="center" wrapText="1"/>
    </xf>
    <xf numFmtId="184" fontId="17" fillId="3" borderId="1" xfId="0" applyNumberFormat="1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 wrapText="1"/>
    </xf>
    <xf numFmtId="182" fontId="5" fillId="0" borderId="12" xfId="0" applyNumberFormat="1" applyFont="1" applyBorder="1" applyAlignment="1">
      <alignment horizontal="center" wrapText="1"/>
    </xf>
    <xf numFmtId="186" fontId="21" fillId="3" borderId="1" xfId="0" applyNumberFormat="1" applyFont="1" applyFill="1" applyBorder="1" applyAlignment="1">
      <alignment horizontal="center" wrapText="1"/>
    </xf>
    <xf numFmtId="4" fontId="4" fillId="0" borderId="20" xfId="4" applyNumberFormat="1" applyFont="1" applyBorder="1" applyAlignment="1">
      <alignment horizontal="center" wrapText="1"/>
    </xf>
    <xf numFmtId="4" fontId="4" fillId="0" borderId="20" xfId="0" applyNumberFormat="1" applyFont="1" applyFill="1" applyBorder="1" applyAlignment="1">
      <alignment horizontal="center" wrapText="1"/>
    </xf>
    <xf numFmtId="4" fontId="4" fillId="3" borderId="18" xfId="4" applyNumberFormat="1" applyFont="1" applyFill="1" applyBorder="1" applyAlignment="1">
      <alignment horizontal="center" wrapText="1"/>
    </xf>
    <xf numFmtId="4" fontId="4" fillId="3" borderId="13" xfId="4" applyNumberFormat="1" applyFont="1" applyFill="1" applyBorder="1" applyAlignment="1">
      <alignment horizontal="right" wrapText="1"/>
    </xf>
    <xf numFmtId="184" fontId="15" fillId="3" borderId="1" xfId="0" applyNumberFormat="1" applyFont="1" applyFill="1" applyBorder="1" applyAlignment="1">
      <alignment horizontal="center"/>
    </xf>
    <xf numFmtId="182" fontId="4" fillId="0" borderId="5" xfId="0" applyNumberFormat="1" applyFont="1" applyBorder="1" applyAlignment="1">
      <alignment horizontal="right" wrapText="1"/>
    </xf>
    <xf numFmtId="0" fontId="7" fillId="3" borderId="11" xfId="0" applyFont="1" applyFill="1" applyBorder="1" applyAlignment="1">
      <alignment horizontal="center" wrapText="1"/>
    </xf>
    <xf numFmtId="0" fontId="7" fillId="3" borderId="12" xfId="0" applyFont="1" applyFill="1" applyBorder="1" applyAlignment="1">
      <alignment horizontal="center" wrapText="1"/>
    </xf>
    <xf numFmtId="0" fontId="7" fillId="3" borderId="13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 wrapText="1"/>
    </xf>
    <xf numFmtId="4" fontId="5" fillId="3" borderId="1" xfId="4" applyNumberFormat="1" applyFont="1" applyFill="1" applyBorder="1" applyAlignment="1">
      <alignment horizontal="center" wrapText="1"/>
    </xf>
    <xf numFmtId="0" fontId="17" fillId="3" borderId="25" xfId="0" applyFont="1" applyFill="1" applyBorder="1" applyAlignment="1">
      <alignment wrapText="1"/>
    </xf>
    <xf numFmtId="0" fontId="4" fillId="0" borderId="5" xfId="0" applyFont="1" applyFill="1" applyBorder="1" applyAlignment="1">
      <alignment horizontal="left" wrapText="1"/>
    </xf>
    <xf numFmtId="4" fontId="5" fillId="3" borderId="1" xfId="0" applyNumberFormat="1" applyFont="1" applyFill="1" applyBorder="1" applyAlignment="1">
      <alignment horizontal="center"/>
    </xf>
    <xf numFmtId="182" fontId="5" fillId="3" borderId="1" xfId="0" applyNumberFormat="1" applyFont="1" applyFill="1" applyBorder="1" applyAlignment="1">
      <alignment horizontal="center" wrapText="1"/>
    </xf>
    <xf numFmtId="182" fontId="5" fillId="3" borderId="23" xfId="0" applyNumberFormat="1" applyFont="1" applyFill="1" applyBorder="1" applyAlignment="1">
      <alignment horizontal="center" wrapText="1"/>
    </xf>
    <xf numFmtId="4" fontId="5" fillId="3" borderId="13" xfId="0" applyNumberFormat="1" applyFont="1" applyFill="1" applyBorder="1" applyAlignment="1">
      <alignment horizontal="center" wrapText="1"/>
    </xf>
    <xf numFmtId="182" fontId="5" fillId="3" borderId="19" xfId="0" applyNumberFormat="1" applyFont="1" applyFill="1" applyBorder="1" applyAlignment="1">
      <alignment horizontal="center" wrapText="1"/>
    </xf>
    <xf numFmtId="182" fontId="5" fillId="3" borderId="14" xfId="0" applyNumberFormat="1" applyFont="1" applyFill="1" applyBorder="1" applyAlignment="1"/>
    <xf numFmtId="182" fontId="5" fillId="0" borderId="4" xfId="0" applyNumberFormat="1" applyFont="1" applyBorder="1" applyAlignment="1">
      <alignment horizontal="center" wrapText="1"/>
    </xf>
    <xf numFmtId="182" fontId="5" fillId="3" borderId="4" xfId="0" applyNumberFormat="1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 wrapText="1"/>
    </xf>
    <xf numFmtId="0" fontId="6" fillId="3" borderId="1" xfId="1" applyFont="1" applyFill="1" applyBorder="1" applyAlignment="1">
      <alignment horizontal="center" wrapText="1"/>
    </xf>
    <xf numFmtId="182" fontId="5" fillId="3" borderId="1" xfId="0" applyNumberFormat="1" applyFont="1" applyFill="1" applyBorder="1" applyAlignment="1">
      <alignment horizontal="center"/>
    </xf>
    <xf numFmtId="182" fontId="4" fillId="3" borderId="11" xfId="0" applyNumberFormat="1" applyFont="1" applyFill="1" applyBorder="1" applyAlignment="1">
      <alignment horizontal="center" wrapText="1"/>
    </xf>
    <xf numFmtId="4" fontId="5" fillId="3" borderId="18" xfId="0" applyNumberFormat="1" applyFont="1" applyFill="1" applyBorder="1" applyAlignment="1">
      <alignment horizontal="center" wrapText="1"/>
    </xf>
    <xf numFmtId="182" fontId="4" fillId="3" borderId="14" xfId="0" applyNumberFormat="1" applyFont="1" applyFill="1" applyBorder="1"/>
    <xf numFmtId="0" fontId="4" fillId="0" borderId="20" xfId="0" applyFont="1" applyBorder="1" applyAlignment="1">
      <alignment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20" xfId="0" applyNumberFormat="1" applyFont="1" applyFill="1" applyBorder="1" applyAlignment="1">
      <alignment horizontal="center" wrapText="1"/>
    </xf>
    <xf numFmtId="49" fontId="4" fillId="3" borderId="23" xfId="0" applyNumberFormat="1" applyFont="1" applyFill="1" applyBorder="1" applyAlignment="1">
      <alignment horizontal="center" wrapText="1"/>
    </xf>
    <xf numFmtId="49" fontId="4" fillId="0" borderId="16" xfId="0" applyNumberFormat="1" applyFont="1" applyFill="1" applyBorder="1" applyAlignment="1">
      <alignment horizontal="center" wrapText="1"/>
    </xf>
    <xf numFmtId="49" fontId="4" fillId="3" borderId="13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49" fontId="4" fillId="0" borderId="10" xfId="0" applyNumberFormat="1" applyFont="1" applyFill="1" applyBorder="1" applyAlignment="1">
      <alignment horizontal="center" wrapText="1"/>
    </xf>
    <xf numFmtId="49" fontId="4" fillId="0" borderId="13" xfId="0" applyNumberFormat="1" applyFont="1" applyFill="1" applyBorder="1" applyAlignment="1">
      <alignment horizontal="center" wrapText="1"/>
    </xf>
    <xf numFmtId="49" fontId="4" fillId="3" borderId="16" xfId="0" applyNumberFormat="1" applyFont="1" applyFill="1" applyBorder="1" applyAlignment="1">
      <alignment horizontal="center" wrapText="1"/>
    </xf>
    <xf numFmtId="49" fontId="4" fillId="0" borderId="18" xfId="0" applyNumberFormat="1" applyFont="1" applyFill="1" applyBorder="1" applyAlignment="1">
      <alignment horizontal="center" wrapText="1"/>
    </xf>
    <xf numFmtId="49" fontId="4" fillId="0" borderId="5" xfId="0" applyNumberFormat="1" applyFont="1" applyFill="1" applyBorder="1" applyAlignment="1">
      <alignment horizontal="center" wrapText="1"/>
    </xf>
    <xf numFmtId="49" fontId="4" fillId="0" borderId="23" xfId="0" applyNumberFormat="1" applyFont="1" applyFill="1" applyBorder="1" applyAlignment="1">
      <alignment horizontal="center" wrapText="1"/>
    </xf>
    <xf numFmtId="49" fontId="4" fillId="3" borderId="5" xfId="0" applyNumberFormat="1" applyFont="1" applyFill="1" applyBorder="1" applyAlignment="1">
      <alignment horizontal="center" wrapText="1"/>
    </xf>
    <xf numFmtId="49" fontId="4" fillId="3" borderId="18" xfId="0" applyNumberFormat="1" applyFont="1" applyFill="1" applyBorder="1" applyAlignment="1">
      <alignment horizontal="center" wrapText="1"/>
    </xf>
    <xf numFmtId="49" fontId="4" fillId="3" borderId="10" xfId="0" applyNumberFormat="1" applyFont="1" applyFill="1" applyBorder="1" applyAlignment="1">
      <alignment horizontal="center" wrapText="1"/>
    </xf>
    <xf numFmtId="49" fontId="4" fillId="4" borderId="13" xfId="0" applyNumberFormat="1" applyFont="1" applyFill="1" applyBorder="1" applyAlignment="1">
      <alignment horizontal="center" wrapText="1"/>
    </xf>
    <xf numFmtId="49" fontId="4" fillId="4" borderId="13" xfId="0" applyNumberFormat="1" applyFont="1" applyFill="1" applyBorder="1" applyAlignment="1">
      <alignment horizontal="left" wrapText="1"/>
    </xf>
    <xf numFmtId="49" fontId="4" fillId="0" borderId="13" xfId="4" applyNumberFormat="1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left" wrapText="1"/>
    </xf>
    <xf numFmtId="182" fontId="4" fillId="0" borderId="12" xfId="0" applyNumberFormat="1" applyFont="1" applyBorder="1" applyAlignment="1">
      <alignment horizontal="right" wrapText="1"/>
    </xf>
    <xf numFmtId="180" fontId="9" fillId="3" borderId="5" xfId="7" applyFont="1" applyFill="1" applyBorder="1" applyAlignment="1">
      <alignment horizontal="center" wrapText="1"/>
    </xf>
    <xf numFmtId="49" fontId="23" fillId="3" borderId="3" xfId="7" applyNumberFormat="1" applyFont="1" applyFill="1" applyBorder="1" applyAlignment="1">
      <alignment horizontal="center" wrapText="1"/>
    </xf>
    <xf numFmtId="180" fontId="9" fillId="3" borderId="3" xfId="7" applyFont="1" applyFill="1" applyBorder="1" applyAlignment="1">
      <alignment horizontal="center" wrapText="1"/>
    </xf>
    <xf numFmtId="0" fontId="9" fillId="3" borderId="5" xfId="1" applyFont="1" applyFill="1" applyBorder="1" applyAlignment="1">
      <alignment horizontal="center" wrapText="1"/>
    </xf>
    <xf numFmtId="4" fontId="4" fillId="0" borderId="23" xfId="4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20" xfId="0" applyFont="1" applyFill="1" applyBorder="1" applyAlignment="1">
      <alignment horizontal="center" wrapText="1"/>
    </xf>
    <xf numFmtId="182" fontId="4" fillId="0" borderId="20" xfId="0" applyNumberFormat="1" applyFont="1" applyBorder="1" applyAlignment="1">
      <alignment horizontal="center" wrapText="1"/>
    </xf>
    <xf numFmtId="4" fontId="9" fillId="0" borderId="0" xfId="0" applyNumberFormat="1" applyFont="1" applyBorder="1" applyAlignment="1">
      <alignment horizontal="center" wrapText="1"/>
    </xf>
    <xf numFmtId="4" fontId="7" fillId="0" borderId="0" xfId="0" applyNumberFormat="1" applyFont="1" applyBorder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182" fontId="9" fillId="0" borderId="0" xfId="0" applyNumberFormat="1" applyFont="1" applyBorder="1" applyAlignment="1">
      <alignment horizontal="center" wrapText="1"/>
    </xf>
    <xf numFmtId="4" fontId="20" fillId="3" borderId="16" xfId="4" applyNumberFormat="1" applyFont="1" applyFill="1" applyBorder="1" applyAlignment="1">
      <alignment horizontal="center" wrapText="1"/>
    </xf>
    <xf numFmtId="0" fontId="20" fillId="3" borderId="17" xfId="0" applyFont="1" applyFill="1" applyBorder="1" applyAlignment="1">
      <alignment horizontal="center" wrapText="1"/>
    </xf>
    <xf numFmtId="0" fontId="20" fillId="3" borderId="18" xfId="0" applyFont="1" applyFill="1" applyBorder="1" applyAlignment="1">
      <alignment horizontal="center" wrapText="1"/>
    </xf>
    <xf numFmtId="182" fontId="20" fillId="3" borderId="17" xfId="0" applyNumberFormat="1" applyFont="1" applyFill="1" applyBorder="1" applyAlignment="1">
      <alignment horizontal="center" wrapText="1"/>
    </xf>
    <xf numFmtId="182" fontId="20" fillId="3" borderId="18" xfId="0" applyNumberFormat="1" applyFont="1" applyFill="1" applyBorder="1" applyAlignment="1">
      <alignment horizontal="center" wrapText="1"/>
    </xf>
    <xf numFmtId="182" fontId="5" fillId="3" borderId="16" xfId="0" applyNumberFormat="1" applyFont="1" applyFill="1" applyBorder="1" applyAlignment="1">
      <alignment horizontal="center" wrapText="1"/>
    </xf>
    <xf numFmtId="182" fontId="5" fillId="3" borderId="18" xfId="0" applyNumberFormat="1" applyFont="1" applyFill="1" applyBorder="1" applyAlignment="1">
      <alignment horizontal="center" wrapText="1"/>
    </xf>
    <xf numFmtId="182" fontId="4" fillId="0" borderId="12" xfId="0" applyNumberFormat="1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/>
    </xf>
    <xf numFmtId="0" fontId="4" fillId="0" borderId="13" xfId="0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center" wrapText="1"/>
    </xf>
    <xf numFmtId="182" fontId="4" fillId="0" borderId="11" xfId="0" applyNumberFormat="1" applyFont="1" applyFill="1" applyBorder="1"/>
    <xf numFmtId="0" fontId="5" fillId="0" borderId="8" xfId="0" applyFont="1" applyBorder="1" applyAlignment="1">
      <alignment vertical="center" wrapText="1"/>
    </xf>
    <xf numFmtId="2" fontId="6" fillId="2" borderId="4" xfId="0" applyNumberFormat="1" applyFont="1" applyFill="1" applyBorder="1" applyAlignment="1">
      <alignment horizontal="right" wrapText="1"/>
    </xf>
    <xf numFmtId="182" fontId="5" fillId="3" borderId="17" xfId="0" applyNumberFormat="1" applyFont="1" applyFill="1" applyBorder="1" applyAlignment="1">
      <alignment horizontal="center" wrapText="1"/>
    </xf>
    <xf numFmtId="182" fontId="17" fillId="3" borderId="1" xfId="0" applyNumberFormat="1" applyFont="1" applyFill="1" applyBorder="1" applyAlignment="1">
      <alignment horizontal="center" wrapText="1"/>
    </xf>
    <xf numFmtId="182" fontId="5" fillId="3" borderId="5" xfId="0" applyNumberFormat="1" applyFont="1" applyFill="1" applyBorder="1" applyAlignment="1">
      <alignment horizontal="center" wrapText="1"/>
    </xf>
    <xf numFmtId="182" fontId="5" fillId="3" borderId="24" xfId="0" applyNumberFormat="1" applyFont="1" applyFill="1" applyBorder="1" applyAlignment="1">
      <alignment horizontal="center" wrapText="1"/>
    </xf>
    <xf numFmtId="182" fontId="5" fillId="0" borderId="1" xfId="0" applyNumberFormat="1" applyFont="1" applyBorder="1" applyAlignment="1">
      <alignment horizontal="center" wrapText="1"/>
    </xf>
    <xf numFmtId="182" fontId="4" fillId="3" borderId="10" xfId="0" applyNumberFormat="1" applyFont="1" applyFill="1" applyBorder="1" applyAlignment="1">
      <alignment horizontal="center" wrapText="1"/>
    </xf>
    <xf numFmtId="4" fontId="5" fillId="3" borderId="16" xfId="0" applyNumberFormat="1" applyFont="1" applyFill="1" applyBorder="1" applyAlignment="1">
      <alignment horizontal="center" wrapText="1"/>
    </xf>
    <xf numFmtId="187" fontId="5" fillId="3" borderId="1" xfId="6" applyNumberFormat="1" applyFont="1" applyFill="1" applyBorder="1" applyAlignment="1">
      <alignment horizontal="center"/>
    </xf>
    <xf numFmtId="182" fontId="4" fillId="0" borderId="19" xfId="0" applyNumberFormat="1" applyFont="1" applyBorder="1" applyAlignment="1">
      <alignment horizontal="center" wrapText="1"/>
    </xf>
    <xf numFmtId="0" fontId="4" fillId="3" borderId="24" xfId="0" applyFont="1" applyFill="1" applyBorder="1" applyAlignment="1">
      <alignment horizontal="center" wrapText="1"/>
    </xf>
    <xf numFmtId="4" fontId="4" fillId="0" borderId="21" xfId="4" applyNumberFormat="1" applyFont="1" applyFill="1" applyBorder="1" applyAlignment="1">
      <alignment horizontal="center" wrapText="1"/>
    </xf>
    <xf numFmtId="4" fontId="4" fillId="0" borderId="16" xfId="0" applyNumberFormat="1" applyFont="1" applyBorder="1" applyAlignment="1">
      <alignment horizontal="center"/>
    </xf>
    <xf numFmtId="49" fontId="4" fillId="6" borderId="10" xfId="4" applyNumberFormat="1" applyFont="1" applyFill="1" applyBorder="1" applyAlignment="1">
      <alignment horizontal="center" wrapText="1"/>
    </xf>
    <xf numFmtId="4" fontId="4" fillId="6" borderId="5" xfId="4" applyNumberFormat="1" applyFont="1" applyFill="1" applyBorder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4" fillId="6" borderId="10" xfId="0" applyFont="1" applyFill="1" applyBorder="1" applyAlignment="1">
      <alignment horizontal="center" wrapText="1"/>
    </xf>
    <xf numFmtId="4" fontId="4" fillId="6" borderId="3" xfId="4" applyNumberFormat="1" applyFont="1" applyFill="1" applyBorder="1" applyAlignment="1">
      <alignment horizontal="center" wrapText="1"/>
    </xf>
    <xf numFmtId="185" fontId="5" fillId="6" borderId="5" xfId="4" applyNumberFormat="1" applyFont="1" applyFill="1" applyBorder="1" applyAlignment="1">
      <alignment horizontal="center" wrapText="1"/>
    </xf>
    <xf numFmtId="4" fontId="5" fillId="3" borderId="0" xfId="1" applyNumberFormat="1" applyFont="1" applyFill="1" applyBorder="1" applyAlignment="1">
      <alignment horizontal="center" wrapText="1"/>
    </xf>
    <xf numFmtId="0" fontId="9" fillId="3" borderId="0" xfId="1" applyFont="1" applyFill="1" applyBorder="1" applyAlignment="1">
      <alignment horizontal="center" wrapText="1"/>
    </xf>
    <xf numFmtId="4" fontId="4" fillId="3" borderId="0" xfId="0" applyNumberFormat="1" applyFont="1" applyFill="1" applyBorder="1" applyAlignment="1">
      <alignment horizontal="center"/>
    </xf>
    <xf numFmtId="0" fontId="22" fillId="3" borderId="17" xfId="1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181" fontId="7" fillId="4" borderId="1" xfId="0" applyNumberFormat="1" applyFont="1" applyFill="1" applyBorder="1" applyAlignment="1">
      <alignment horizontal="center" wrapText="1"/>
    </xf>
    <xf numFmtId="182" fontId="5" fillId="4" borderId="1" xfId="0" applyNumberFormat="1" applyFont="1" applyFill="1" applyBorder="1" applyAlignment="1">
      <alignment horizontal="center" wrapText="1"/>
    </xf>
    <xf numFmtId="182" fontId="5" fillId="3" borderId="13" xfId="0" applyNumberFormat="1" applyFont="1" applyFill="1" applyBorder="1" applyAlignment="1">
      <alignment horizontal="center" wrapText="1"/>
    </xf>
    <xf numFmtId="4" fontId="5" fillId="3" borderId="1" xfId="2" applyNumberFormat="1" applyFont="1" applyFill="1" applyBorder="1" applyAlignment="1">
      <alignment horizontal="center" wrapText="1"/>
    </xf>
    <xf numFmtId="4" fontId="5" fillId="3" borderId="5" xfId="1" applyNumberFormat="1" applyFont="1" applyFill="1" applyBorder="1" applyAlignment="1">
      <alignment horizontal="center" wrapText="1"/>
    </xf>
    <xf numFmtId="182" fontId="5" fillId="3" borderId="3" xfId="0" applyNumberFormat="1" applyFont="1" applyFill="1" applyBorder="1" applyAlignment="1">
      <alignment horizontal="center" wrapText="1"/>
    </xf>
    <xf numFmtId="182" fontId="4" fillId="0" borderId="23" xfId="0" applyNumberFormat="1" applyFont="1" applyFill="1" applyBorder="1" applyAlignment="1">
      <alignment horizontal="center" wrapText="1"/>
    </xf>
    <xf numFmtId="4" fontId="4" fillId="0" borderId="0" xfId="0" applyNumberFormat="1" applyFont="1" applyBorder="1" applyAlignment="1">
      <alignment horizontal="center" wrapText="1"/>
    </xf>
    <xf numFmtId="4" fontId="4" fillId="0" borderId="0" xfId="0" applyNumberFormat="1" applyFont="1" applyBorder="1" applyAlignment="1">
      <alignment horizontal="left" wrapText="1"/>
    </xf>
    <xf numFmtId="4" fontId="11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4" fontId="24" fillId="0" borderId="0" xfId="0" applyNumberFormat="1" applyFont="1" applyAlignment="1">
      <alignment wrapText="1"/>
    </xf>
    <xf numFmtId="4" fontId="9" fillId="0" borderId="0" xfId="0" applyNumberFormat="1" applyFont="1" applyAlignment="1">
      <alignment wrapText="1"/>
    </xf>
    <xf numFmtId="4" fontId="25" fillId="0" borderId="0" xfId="0" applyNumberFormat="1" applyFont="1" applyAlignment="1">
      <alignment wrapText="1"/>
    </xf>
    <xf numFmtId="4" fontId="5" fillId="6" borderId="5" xfId="4" applyNumberFormat="1" applyFont="1" applyFill="1" applyBorder="1" applyAlignment="1">
      <alignment horizontal="center" wrapText="1"/>
    </xf>
    <xf numFmtId="4" fontId="7" fillId="0" borderId="0" xfId="0" applyNumberFormat="1" applyFont="1" applyAlignment="1">
      <alignment wrapText="1"/>
    </xf>
    <xf numFmtId="182" fontId="24" fillId="0" borderId="0" xfId="0" applyNumberFormat="1" applyFont="1" applyAlignment="1">
      <alignment wrapText="1"/>
    </xf>
    <xf numFmtId="4" fontId="9" fillId="5" borderId="0" xfId="0" applyNumberFormat="1" applyFont="1" applyFill="1" applyAlignment="1">
      <alignment wrapText="1"/>
    </xf>
    <xf numFmtId="4" fontId="9" fillId="5" borderId="1" xfId="1" applyNumberFormat="1" applyFont="1" applyFill="1" applyBorder="1" applyAlignment="1">
      <alignment horizontal="center" wrapText="1"/>
    </xf>
    <xf numFmtId="4" fontId="12" fillId="0" borderId="0" xfId="0" applyNumberFormat="1" applyFont="1" applyBorder="1" applyAlignment="1">
      <alignment horizontal="left" wrapText="1"/>
    </xf>
    <xf numFmtId="0" fontId="26" fillId="3" borderId="1" xfId="0" applyFont="1" applyFill="1" applyBorder="1" applyAlignment="1">
      <alignment horizontal="center" wrapText="1"/>
    </xf>
    <xf numFmtId="0" fontId="20" fillId="3" borderId="13" xfId="0" applyFont="1" applyFill="1" applyBorder="1" applyAlignment="1">
      <alignment horizontal="left" wrapText="1"/>
    </xf>
    <xf numFmtId="0" fontId="15" fillId="0" borderId="17" xfId="0" applyFont="1" applyBorder="1" applyAlignment="1">
      <alignment wrapText="1"/>
    </xf>
    <xf numFmtId="0" fontId="4" fillId="0" borderId="10" xfId="0" applyFont="1" applyBorder="1" applyAlignment="1">
      <alignment horizontal="left" wrapText="1"/>
    </xf>
    <xf numFmtId="0" fontId="26" fillId="3" borderId="13" xfId="0" applyFont="1" applyFill="1" applyBorder="1" applyAlignment="1">
      <alignment vertical="center" wrapText="1"/>
    </xf>
    <xf numFmtId="0" fontId="4" fillId="0" borderId="18" xfId="0" applyFont="1" applyBorder="1" applyAlignment="1">
      <alignment horizontal="left" wrapText="1"/>
    </xf>
    <xf numFmtId="0" fontId="4" fillId="0" borderId="13" xfId="0" applyFont="1" applyFill="1" applyBorder="1" applyAlignment="1">
      <alignment vertical="center" wrapText="1"/>
    </xf>
    <xf numFmtId="0" fontId="26" fillId="0" borderId="13" xfId="0" applyFont="1" applyFill="1" applyBorder="1" applyAlignment="1">
      <alignment vertical="center" wrapText="1"/>
    </xf>
    <xf numFmtId="0" fontId="4" fillId="0" borderId="20" xfId="0" applyFont="1" applyFill="1" applyBorder="1" applyAlignment="1">
      <alignment horizontal="left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20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3" borderId="13" xfId="0" applyFont="1" applyFill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16" fillId="0" borderId="13" xfId="0" applyFont="1" applyBorder="1" applyAlignment="1">
      <alignment horizontal="left" vertical="center" wrapText="1"/>
    </xf>
    <xf numFmtId="0" fontId="5" fillId="6" borderId="13" xfId="0" applyFont="1" applyFill="1" applyBorder="1" applyAlignment="1">
      <alignment horizontal="left" wrapText="1"/>
    </xf>
    <xf numFmtId="0" fontId="5" fillId="3" borderId="13" xfId="1" applyFont="1" applyFill="1" applyBorder="1" applyAlignment="1">
      <alignment wrapText="1"/>
    </xf>
    <xf numFmtId="0" fontId="4" fillId="3" borderId="13" xfId="2" applyFont="1" applyFill="1" applyBorder="1" applyAlignment="1">
      <alignment wrapText="1"/>
    </xf>
    <xf numFmtId="0" fontId="5" fillId="5" borderId="13" xfId="2" applyFont="1" applyFill="1" applyBorder="1" applyAlignment="1">
      <alignment wrapText="1"/>
    </xf>
    <xf numFmtId="4" fontId="13" fillId="4" borderId="22" xfId="4" applyNumberFormat="1" applyFont="1" applyFill="1" applyBorder="1" applyAlignment="1">
      <alignment horizontal="center" wrapText="1"/>
    </xf>
    <xf numFmtId="4" fontId="13" fillId="3" borderId="22" xfId="4" applyNumberFormat="1" applyFont="1" applyFill="1" applyBorder="1" applyAlignment="1">
      <alignment horizontal="center" wrapText="1"/>
    </xf>
    <xf numFmtId="4" fontId="13" fillId="0" borderId="22" xfId="4" applyNumberFormat="1" applyFont="1" applyBorder="1" applyAlignment="1">
      <alignment horizontal="center" wrapText="1"/>
    </xf>
    <xf numFmtId="185" fontId="4" fillId="3" borderId="22" xfId="4" applyNumberFormat="1" applyFont="1" applyFill="1" applyBorder="1" applyAlignment="1">
      <alignment horizontal="center" wrapText="1"/>
    </xf>
    <xf numFmtId="4" fontId="4" fillId="3" borderId="2" xfId="4" applyNumberFormat="1" applyFont="1" applyFill="1" applyBorder="1" applyAlignment="1">
      <alignment horizontal="center" wrapText="1"/>
    </xf>
    <xf numFmtId="0" fontId="5" fillId="4" borderId="11" xfId="0" applyFont="1" applyFill="1" applyBorder="1" applyAlignment="1">
      <alignment horizontal="left" wrapText="1"/>
    </xf>
    <xf numFmtId="4" fontId="4" fillId="4" borderId="22" xfId="4" applyNumberFormat="1" applyFont="1" applyFill="1" applyBorder="1" applyAlignment="1">
      <alignment horizontal="center" wrapText="1"/>
    </xf>
    <xf numFmtId="4" fontId="4" fillId="0" borderId="2" xfId="4" applyNumberFormat="1" applyFont="1" applyFill="1" applyBorder="1" applyAlignment="1">
      <alignment horizontal="center" wrapText="1"/>
    </xf>
    <xf numFmtId="4" fontId="4" fillId="3" borderId="22" xfId="0" applyNumberFormat="1" applyFont="1" applyFill="1" applyBorder="1" applyAlignment="1">
      <alignment horizontal="center"/>
    </xf>
    <xf numFmtId="182" fontId="4" fillId="0" borderId="26" xfId="0" applyNumberFormat="1" applyFont="1" applyFill="1" applyBorder="1" applyAlignment="1">
      <alignment horizontal="center" wrapText="1"/>
    </xf>
    <xf numFmtId="182" fontId="4" fillId="3" borderId="26" xfId="0" applyNumberFormat="1" applyFont="1" applyFill="1" applyBorder="1" applyAlignment="1">
      <alignment horizontal="center" wrapText="1"/>
    </xf>
    <xf numFmtId="4" fontId="4" fillId="0" borderId="25" xfId="4" applyNumberFormat="1" applyFont="1" applyFill="1" applyBorder="1" applyAlignment="1">
      <alignment horizontal="center" wrapText="1"/>
    </xf>
    <xf numFmtId="4" fontId="4" fillId="0" borderId="2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3" borderId="21" xfId="0" applyNumberFormat="1" applyFont="1" applyFill="1" applyBorder="1" applyAlignment="1">
      <alignment horizontal="center"/>
    </xf>
    <xf numFmtId="182" fontId="4" fillId="0" borderId="27" xfId="0" applyNumberFormat="1" applyFont="1" applyBorder="1" applyAlignment="1">
      <alignment horizontal="center" wrapText="1"/>
    </xf>
    <xf numFmtId="182" fontId="4" fillId="0" borderId="22" xfId="0" applyNumberFormat="1" applyFont="1" applyBorder="1" applyAlignment="1">
      <alignment horizontal="center" wrapText="1"/>
    </xf>
    <xf numFmtId="182" fontId="4" fillId="0" borderId="2" xfId="0" applyNumberFormat="1" applyFont="1" applyBorder="1" applyAlignment="1">
      <alignment horizontal="center" wrapText="1"/>
    </xf>
    <xf numFmtId="4" fontId="4" fillId="6" borderId="2" xfId="4" applyNumberFormat="1" applyFont="1" applyFill="1" applyBorder="1" applyAlignment="1">
      <alignment horizontal="center" wrapText="1"/>
    </xf>
    <xf numFmtId="4" fontId="5" fillId="5" borderId="22" xfId="0" applyNumberFormat="1" applyFont="1" applyFill="1" applyBorder="1" applyAlignment="1">
      <alignment horizontal="center" wrapText="1"/>
    </xf>
    <xf numFmtId="180" fontId="9" fillId="3" borderId="22" xfId="7" applyFont="1" applyFill="1" applyBorder="1" applyAlignment="1">
      <alignment horizontal="center" wrapText="1"/>
    </xf>
    <xf numFmtId="180" fontId="9" fillId="3" borderId="22" xfId="8" applyFont="1" applyFill="1" applyBorder="1" applyAlignment="1">
      <alignment horizontal="center" wrapText="1"/>
    </xf>
    <xf numFmtId="180" fontId="9" fillId="3" borderId="2" xfId="7" applyFont="1" applyFill="1" applyBorder="1" applyAlignment="1">
      <alignment horizontal="center" wrapText="1"/>
    </xf>
    <xf numFmtId="180" fontId="9" fillId="5" borderId="22" xfId="7" applyFont="1" applyFill="1" applyBorder="1" applyAlignment="1">
      <alignment horizontal="center" wrapText="1"/>
    </xf>
    <xf numFmtId="4" fontId="4" fillId="3" borderId="22" xfId="0" applyNumberFormat="1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left" wrapText="1"/>
    </xf>
    <xf numFmtId="0" fontId="4" fillId="6" borderId="1" xfId="0" applyFont="1" applyFill="1" applyBorder="1" applyAlignment="1">
      <alignment horizontal="center" wrapText="1"/>
    </xf>
    <xf numFmtId="4" fontId="5" fillId="4" borderId="13" xfId="0" applyNumberFormat="1" applyFont="1" applyFill="1" applyBorder="1" applyAlignment="1">
      <alignment horizontal="left" wrapText="1"/>
    </xf>
    <xf numFmtId="0" fontId="26" fillId="0" borderId="13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183" fontId="4" fillId="0" borderId="16" xfId="0" applyNumberFormat="1" applyFont="1" applyFill="1" applyBorder="1" applyAlignment="1">
      <alignment horizontal="center" wrapText="1"/>
    </xf>
    <xf numFmtId="182" fontId="15" fillId="3" borderId="1" xfId="0" applyNumberFormat="1" applyFont="1" applyFill="1" applyBorder="1" applyAlignment="1">
      <alignment horizontal="center" wrapText="1"/>
    </xf>
    <xf numFmtId="182" fontId="4" fillId="3" borderId="18" xfId="0" applyNumberFormat="1" applyFont="1" applyFill="1" applyBorder="1" applyAlignment="1">
      <alignment horizontal="center" wrapText="1"/>
    </xf>
    <xf numFmtId="182" fontId="4" fillId="3" borderId="12" xfId="0" applyNumberFormat="1" applyFont="1" applyFill="1" applyBorder="1" applyAlignment="1">
      <alignment horizontal="right" wrapText="1"/>
    </xf>
    <xf numFmtId="182" fontId="4" fillId="3" borderId="3" xfId="0" applyNumberFormat="1" applyFont="1" applyFill="1" applyBorder="1" applyAlignment="1">
      <alignment horizontal="center" vertical="center"/>
    </xf>
    <xf numFmtId="4" fontId="26" fillId="3" borderId="1" xfId="0" applyNumberFormat="1" applyFont="1" applyFill="1" applyBorder="1" applyAlignment="1">
      <alignment horizontal="center" wrapText="1"/>
    </xf>
    <xf numFmtId="183" fontId="4" fillId="3" borderId="5" xfId="0" applyNumberFormat="1" applyFont="1" applyFill="1" applyBorder="1" applyAlignment="1">
      <alignment horizontal="center" wrapText="1"/>
    </xf>
    <xf numFmtId="182" fontId="4" fillId="3" borderId="1" xfId="0" applyNumberFormat="1" applyFont="1" applyFill="1" applyBorder="1" applyAlignment="1"/>
    <xf numFmtId="182" fontId="4" fillId="3" borderId="14" xfId="0" applyNumberFormat="1" applyFont="1" applyFill="1" applyBorder="1" applyAlignment="1">
      <alignment horizontal="center"/>
    </xf>
    <xf numFmtId="182" fontId="4" fillId="3" borderId="14" xfId="0" applyNumberFormat="1" applyFont="1" applyFill="1" applyBorder="1" applyAlignment="1"/>
    <xf numFmtId="4" fontId="4" fillId="3" borderId="13" xfId="0" applyNumberFormat="1" applyFont="1" applyFill="1" applyBorder="1" applyAlignment="1">
      <alignment horizontal="center"/>
    </xf>
    <xf numFmtId="182" fontId="4" fillId="0" borderId="20" xfId="0" applyNumberFormat="1" applyFont="1" applyFill="1" applyBorder="1" applyAlignment="1">
      <alignment horizontal="center" wrapText="1"/>
    </xf>
    <xf numFmtId="182" fontId="4" fillId="0" borderId="4" xfId="0" applyNumberFormat="1" applyFont="1" applyBorder="1" applyAlignment="1">
      <alignment horizontal="center" wrapText="1"/>
    </xf>
    <xf numFmtId="4" fontId="7" fillId="3" borderId="1" xfId="1" applyNumberFormat="1" applyFont="1" applyFill="1" applyBorder="1" applyAlignment="1">
      <alignment horizontal="center" wrapText="1"/>
    </xf>
    <xf numFmtId="182" fontId="4" fillId="3" borderId="14" xfId="0" applyNumberFormat="1" applyFont="1" applyFill="1" applyBorder="1" applyAlignment="1">
      <alignment horizontal="center" vertical="center"/>
    </xf>
    <xf numFmtId="182" fontId="4" fillId="3" borderId="1" xfId="0" applyNumberFormat="1" applyFont="1" applyFill="1" applyBorder="1" applyAlignment="1">
      <alignment horizontal="center" vertical="center"/>
    </xf>
    <xf numFmtId="4" fontId="4" fillId="3" borderId="11" xfId="0" applyNumberFormat="1" applyFont="1" applyFill="1" applyBorder="1" applyAlignment="1"/>
    <xf numFmtId="2" fontId="6" fillId="2" borderId="3" xfId="0" applyNumberFormat="1" applyFont="1" applyFill="1" applyBorder="1" applyAlignment="1">
      <alignment horizontal="center" wrapText="1"/>
    </xf>
    <xf numFmtId="0" fontId="6" fillId="0" borderId="5" xfId="0" applyFont="1" applyBorder="1" applyAlignment="1">
      <alignment wrapText="1"/>
    </xf>
    <xf numFmtId="2" fontId="6" fillId="3" borderId="17" xfId="0" applyNumberFormat="1" applyFont="1" applyFill="1" applyBorder="1" applyAlignment="1">
      <alignment horizontal="center" wrapText="1"/>
    </xf>
    <xf numFmtId="2" fontId="6" fillId="3" borderId="0" xfId="0" applyNumberFormat="1" applyFont="1" applyFill="1" applyBorder="1" applyAlignment="1">
      <alignment horizontal="center" wrapText="1"/>
    </xf>
    <xf numFmtId="4" fontId="5" fillId="3" borderId="0" xfId="0" applyNumberFormat="1" applyFont="1" applyFill="1" applyBorder="1" applyAlignment="1">
      <alignment horizontal="center" wrapText="1"/>
    </xf>
    <xf numFmtId="4" fontId="5" fillId="3" borderId="17" xfId="0" applyNumberFormat="1" applyFont="1" applyFill="1" applyBorder="1" applyAlignment="1">
      <alignment horizontal="center" wrapText="1"/>
    </xf>
    <xf numFmtId="4" fontId="5" fillId="3" borderId="3" xfId="0" applyNumberFormat="1" applyFont="1" applyFill="1" applyBorder="1" applyAlignment="1">
      <alignment horizontal="center" wrapText="1"/>
    </xf>
    <xf numFmtId="179" fontId="5" fillId="3" borderId="1" xfId="6" applyFont="1" applyFill="1" applyBorder="1" applyAlignment="1">
      <alignment horizontal="center" wrapText="1"/>
    </xf>
    <xf numFmtId="4" fontId="5" fillId="0" borderId="11" xfId="0" applyNumberFormat="1" applyFont="1" applyBorder="1" applyAlignment="1">
      <alignment horizontal="center" wrapText="1"/>
    </xf>
    <xf numFmtId="182" fontId="5" fillId="3" borderId="11" xfId="0" applyNumberFormat="1" applyFont="1" applyFill="1" applyBorder="1" applyAlignment="1">
      <alignment horizontal="center"/>
    </xf>
    <xf numFmtId="182" fontId="5" fillId="3" borderId="11" xfId="0" applyNumberFormat="1" applyFont="1" applyFill="1" applyBorder="1" applyAlignment="1">
      <alignment horizontal="center" wrapText="1"/>
    </xf>
    <xf numFmtId="179" fontId="5" fillId="0" borderId="3" xfId="0" applyNumberFormat="1" applyFont="1" applyBorder="1" applyAlignment="1">
      <alignment wrapText="1"/>
    </xf>
    <xf numFmtId="179" fontId="5" fillId="3" borderId="11" xfId="0" applyNumberFormat="1" applyFont="1" applyFill="1" applyBorder="1" applyAlignment="1">
      <alignment wrapText="1"/>
    </xf>
    <xf numFmtId="179" fontId="5" fillId="3" borderId="17" xfId="0" applyNumberFormat="1" applyFont="1" applyFill="1" applyBorder="1" applyAlignment="1">
      <alignment wrapText="1"/>
    </xf>
    <xf numFmtId="182" fontId="5" fillId="3" borderId="28" xfId="0" applyNumberFormat="1" applyFont="1" applyFill="1" applyBorder="1" applyAlignment="1">
      <alignment horizontal="center"/>
    </xf>
    <xf numFmtId="179" fontId="5" fillId="3" borderId="0" xfId="0" applyNumberFormat="1" applyFont="1" applyFill="1" applyBorder="1" applyAlignment="1">
      <alignment wrapText="1"/>
    </xf>
    <xf numFmtId="179" fontId="5" fillId="0" borderId="11" xfId="0" applyNumberFormat="1" applyFont="1" applyBorder="1" applyAlignment="1">
      <alignment wrapText="1"/>
    </xf>
    <xf numFmtId="179" fontId="5" fillId="0" borderId="0" xfId="0" applyNumberFormat="1" applyFont="1" applyBorder="1" applyAlignment="1">
      <alignment wrapText="1"/>
    </xf>
    <xf numFmtId="182" fontId="5" fillId="0" borderId="5" xfId="0" applyNumberFormat="1" applyFont="1" applyBorder="1" applyAlignment="1">
      <alignment horizontal="center" wrapText="1"/>
    </xf>
    <xf numFmtId="179" fontId="5" fillId="3" borderId="3" xfId="0" applyNumberFormat="1" applyFont="1" applyFill="1" applyBorder="1" applyAlignment="1">
      <alignment wrapText="1"/>
    </xf>
    <xf numFmtId="4" fontId="4" fillId="0" borderId="0" xfId="0" applyNumberFormat="1" applyFont="1" applyAlignment="1">
      <alignment wrapText="1"/>
    </xf>
    <xf numFmtId="179" fontId="5" fillId="3" borderId="5" xfId="6" applyFont="1" applyFill="1" applyBorder="1" applyAlignment="1">
      <alignment horizontal="center"/>
    </xf>
    <xf numFmtId="184" fontId="5" fillId="3" borderId="1" xfId="0" applyNumberFormat="1" applyFont="1" applyFill="1" applyBorder="1" applyAlignment="1">
      <alignment horizontal="center"/>
    </xf>
    <xf numFmtId="4" fontId="5" fillId="3" borderId="12" xfId="0" applyNumberFormat="1" applyFont="1" applyFill="1" applyBorder="1" applyAlignment="1">
      <alignment horizontal="center" wrapText="1"/>
    </xf>
    <xf numFmtId="4" fontId="5" fillId="3" borderId="13" xfId="4" applyNumberFormat="1" applyFont="1" applyFill="1" applyBorder="1" applyAlignment="1">
      <alignment horizontal="center" wrapText="1"/>
    </xf>
    <xf numFmtId="4" fontId="5" fillId="3" borderId="5" xfId="4" applyNumberFormat="1" applyFont="1" applyFill="1" applyBorder="1" applyAlignment="1">
      <alignment horizontal="center" wrapText="1"/>
    </xf>
    <xf numFmtId="4" fontId="5" fillId="3" borderId="20" xfId="0" applyNumberFormat="1" applyFont="1" applyFill="1" applyBorder="1" applyAlignment="1">
      <alignment horizontal="center" wrapText="1"/>
    </xf>
    <xf numFmtId="182" fontId="5" fillId="3" borderId="10" xfId="0" applyNumberFormat="1" applyFont="1" applyFill="1" applyBorder="1" applyAlignment="1">
      <alignment horizontal="center" wrapText="1"/>
    </xf>
    <xf numFmtId="179" fontId="5" fillId="3" borderId="1" xfId="0" applyNumberFormat="1" applyFont="1" applyFill="1" applyBorder="1" applyAlignment="1">
      <alignment wrapText="1"/>
    </xf>
    <xf numFmtId="4" fontId="5" fillId="3" borderId="5" xfId="0" applyNumberFormat="1" applyFont="1" applyFill="1" applyBorder="1" applyAlignment="1">
      <alignment horizontal="center"/>
    </xf>
    <xf numFmtId="49" fontId="4" fillId="4" borderId="1" xfId="0" applyNumberFormat="1" applyFont="1" applyFill="1" applyBorder="1" applyAlignment="1">
      <alignment wrapText="1"/>
    </xf>
    <xf numFmtId="49" fontId="4" fillId="0" borderId="5" xfId="0" applyNumberFormat="1" applyFont="1" applyBorder="1" applyAlignment="1">
      <alignment wrapText="1"/>
    </xf>
    <xf numFmtId="49" fontId="5" fillId="5" borderId="1" xfId="0" applyNumberFormat="1" applyFont="1" applyFill="1" applyBorder="1" applyAlignment="1">
      <alignment wrapText="1"/>
    </xf>
    <xf numFmtId="0" fontId="5" fillId="5" borderId="1" xfId="1" applyFont="1" applyFill="1" applyBorder="1" applyAlignment="1">
      <alignment vertical="center" wrapText="1"/>
    </xf>
    <xf numFmtId="49" fontId="26" fillId="3" borderId="16" xfId="0" applyNumberFormat="1" applyFont="1" applyFill="1" applyBorder="1" applyAlignment="1">
      <alignment wrapText="1"/>
    </xf>
    <xf numFmtId="49" fontId="26" fillId="4" borderId="1" xfId="0" applyNumberFormat="1" applyFont="1" applyFill="1" applyBorder="1" applyAlignment="1">
      <alignment wrapText="1"/>
    </xf>
    <xf numFmtId="49" fontId="26" fillId="3" borderId="23" xfId="0" applyNumberFormat="1" applyFont="1" applyFill="1" applyBorder="1" applyAlignment="1">
      <alignment wrapText="1"/>
    </xf>
    <xf numFmtId="49" fontId="26" fillId="3" borderId="1" xfId="0" applyNumberFormat="1" applyFont="1" applyFill="1" applyBorder="1" applyAlignment="1">
      <alignment wrapText="1"/>
    </xf>
    <xf numFmtId="49" fontId="26" fillId="0" borderId="16" xfId="0" applyNumberFormat="1" applyFont="1" applyBorder="1" applyAlignment="1">
      <alignment wrapText="1"/>
    </xf>
    <xf numFmtId="49" fontId="26" fillId="0" borderId="1" xfId="0" applyNumberFormat="1" applyFont="1" applyBorder="1" applyAlignment="1">
      <alignment wrapText="1"/>
    </xf>
    <xf numFmtId="49" fontId="26" fillId="0" borderId="11" xfId="0" applyNumberFormat="1" applyFont="1" applyBorder="1" applyAlignment="1">
      <alignment wrapText="1"/>
    </xf>
    <xf numFmtId="49" fontId="26" fillId="0" borderId="5" xfId="0" applyNumberFormat="1" applyFont="1" applyBorder="1" applyAlignment="1">
      <alignment wrapText="1"/>
    </xf>
    <xf numFmtId="0" fontId="26" fillId="3" borderId="1" xfId="0" applyFont="1" applyFill="1" applyBorder="1" applyAlignment="1">
      <alignment horizontal="left" wrapText="1"/>
    </xf>
    <xf numFmtId="0" fontId="26" fillId="3" borderId="16" xfId="0" applyFont="1" applyFill="1" applyBorder="1" applyAlignment="1">
      <alignment horizontal="left" wrapText="1"/>
    </xf>
    <xf numFmtId="49" fontId="26" fillId="4" borderId="16" xfId="0" applyNumberFormat="1" applyFont="1" applyFill="1" applyBorder="1" applyAlignment="1">
      <alignment wrapText="1"/>
    </xf>
    <xf numFmtId="49" fontId="26" fillId="3" borderId="20" xfId="0" applyNumberFormat="1" applyFont="1" applyFill="1" applyBorder="1" applyAlignment="1">
      <alignment wrapText="1"/>
    </xf>
    <xf numFmtId="49" fontId="26" fillId="0" borderId="21" xfId="0" applyNumberFormat="1" applyFont="1" applyBorder="1" applyAlignment="1">
      <alignment wrapText="1"/>
    </xf>
    <xf numFmtId="49" fontId="26" fillId="0" borderId="2" xfId="0" applyNumberFormat="1" applyFont="1" applyBorder="1" applyAlignment="1">
      <alignment wrapText="1"/>
    </xf>
    <xf numFmtId="49" fontId="26" fillId="3" borderId="21" xfId="0" applyNumberFormat="1" applyFont="1" applyFill="1" applyBorder="1" applyAlignment="1">
      <alignment wrapText="1"/>
    </xf>
    <xf numFmtId="49" fontId="26" fillId="3" borderId="2" xfId="0" applyNumberFormat="1" applyFont="1" applyFill="1" applyBorder="1" applyAlignment="1">
      <alignment wrapText="1"/>
    </xf>
    <xf numFmtId="49" fontId="27" fillId="3" borderId="25" xfId="0" applyNumberFormat="1" applyFont="1" applyFill="1" applyBorder="1" applyAlignment="1">
      <alignment wrapText="1"/>
    </xf>
    <xf numFmtId="49" fontId="27" fillId="3" borderId="21" xfId="0" applyNumberFormat="1" applyFont="1" applyFill="1" applyBorder="1" applyAlignment="1">
      <alignment wrapText="1"/>
    </xf>
    <xf numFmtId="49" fontId="27" fillId="3" borderId="2" xfId="0" applyNumberFormat="1" applyFont="1" applyFill="1" applyBorder="1" applyAlignment="1">
      <alignment wrapText="1"/>
    </xf>
    <xf numFmtId="49" fontId="27" fillId="3" borderId="16" xfId="0" applyNumberFormat="1" applyFont="1" applyFill="1" applyBorder="1" applyAlignment="1">
      <alignment wrapText="1"/>
    </xf>
    <xf numFmtId="49" fontId="27" fillId="3" borderId="5" xfId="0" applyNumberFormat="1" applyFont="1" applyFill="1" applyBorder="1" applyAlignment="1">
      <alignment wrapText="1"/>
    </xf>
    <xf numFmtId="49" fontId="26" fillId="0" borderId="3" xfId="0" applyNumberFormat="1" applyFont="1" applyBorder="1" applyAlignment="1">
      <alignment wrapText="1"/>
    </xf>
    <xf numFmtId="49" fontId="26" fillId="3" borderId="22" xfId="0" applyNumberFormat="1" applyFont="1" applyFill="1" applyBorder="1" applyAlignment="1">
      <alignment wrapText="1"/>
    </xf>
    <xf numFmtId="49" fontId="26" fillId="3" borderId="13" xfId="0" applyNumberFormat="1" applyFont="1" applyFill="1" applyBorder="1" applyAlignment="1">
      <alignment wrapText="1"/>
    </xf>
    <xf numFmtId="0" fontId="27" fillId="4" borderId="13" xfId="0" applyFont="1" applyFill="1" applyBorder="1" applyAlignment="1">
      <alignment horizontal="left" wrapText="1"/>
    </xf>
    <xf numFmtId="49" fontId="26" fillId="2" borderId="1" xfId="0" applyNumberFormat="1" applyFont="1" applyFill="1" applyBorder="1" applyAlignment="1">
      <alignment wrapText="1"/>
    </xf>
    <xf numFmtId="0" fontId="26" fillId="3" borderId="5" xfId="0" applyFont="1" applyFill="1" applyBorder="1" applyAlignment="1">
      <alignment horizontal="left" wrapText="1"/>
    </xf>
    <xf numFmtId="49" fontId="26" fillId="2" borderId="5" xfId="0" applyNumberFormat="1" applyFont="1" applyFill="1" applyBorder="1" applyAlignment="1">
      <alignment horizontal="left" wrapText="1"/>
    </xf>
    <xf numFmtId="0" fontId="26" fillId="0" borderId="1" xfId="0" applyFont="1" applyFill="1" applyBorder="1" applyAlignment="1">
      <alignment horizontal="left" wrapText="1"/>
    </xf>
    <xf numFmtId="49" fontId="26" fillId="6" borderId="5" xfId="0" applyNumberFormat="1" applyFont="1" applyFill="1" applyBorder="1" applyAlignment="1">
      <alignment wrapText="1"/>
    </xf>
    <xf numFmtId="49" fontId="27" fillId="5" borderId="1" xfId="0" applyNumberFormat="1" applyFont="1" applyFill="1" applyBorder="1" applyAlignment="1">
      <alignment wrapText="1"/>
    </xf>
    <xf numFmtId="0" fontId="27" fillId="3" borderId="1" xfId="1" applyFont="1" applyFill="1" applyBorder="1" applyAlignment="1">
      <alignment vertical="center" wrapText="1"/>
    </xf>
    <xf numFmtId="49" fontId="27" fillId="3" borderId="1" xfId="6" applyNumberFormat="1" applyFont="1" applyFill="1" applyBorder="1" applyAlignment="1">
      <alignment horizontal="left" wrapText="1"/>
    </xf>
    <xf numFmtId="49" fontId="27" fillId="0" borderId="1" xfId="6" applyNumberFormat="1" applyFont="1" applyFill="1" applyBorder="1" applyAlignment="1">
      <alignment horizontal="left" wrapText="1"/>
    </xf>
    <xf numFmtId="49" fontId="27" fillId="0" borderId="5" xfId="6" applyNumberFormat="1" applyFont="1" applyFill="1" applyBorder="1" applyAlignment="1">
      <alignment horizontal="left" wrapText="1"/>
    </xf>
    <xf numFmtId="49" fontId="27" fillId="3" borderId="5" xfId="6" applyNumberFormat="1" applyFont="1" applyFill="1" applyBorder="1" applyAlignment="1">
      <alignment horizontal="left" wrapText="1"/>
    </xf>
    <xf numFmtId="0" fontId="27" fillId="5" borderId="1" xfId="1" applyFont="1" applyFill="1" applyBorder="1" applyAlignment="1">
      <alignment vertical="center" wrapText="1"/>
    </xf>
    <xf numFmtId="0" fontId="5" fillId="4" borderId="10" xfId="0" applyFont="1" applyFill="1" applyBorder="1" applyAlignment="1">
      <alignment horizontal="center" wrapText="1"/>
    </xf>
    <xf numFmtId="49" fontId="4" fillId="4" borderId="5" xfId="0" applyNumberFormat="1" applyFont="1" applyFill="1" applyBorder="1" applyAlignment="1">
      <alignment wrapText="1"/>
    </xf>
    <xf numFmtId="0" fontId="4" fillId="3" borderId="1" xfId="1" applyFont="1" applyFill="1" applyBorder="1" applyAlignment="1">
      <alignment wrapText="1"/>
    </xf>
    <xf numFmtId="0" fontId="4" fillId="3" borderId="5" xfId="1" applyFont="1" applyFill="1" applyBorder="1" applyAlignment="1">
      <alignment wrapText="1"/>
    </xf>
    <xf numFmtId="0" fontId="4" fillId="5" borderId="1" xfId="1" applyFont="1" applyFill="1" applyBorder="1" applyAlignment="1">
      <alignment wrapText="1"/>
    </xf>
    <xf numFmtId="4" fontId="5" fillId="4" borderId="1" xfId="0" applyNumberFormat="1" applyFont="1" applyFill="1" applyBorder="1" applyAlignment="1">
      <alignment horizontal="center" wrapText="1"/>
    </xf>
    <xf numFmtId="179" fontId="5" fillId="3" borderId="5" xfId="0" applyNumberFormat="1" applyFont="1" applyFill="1" applyBorder="1" applyAlignment="1">
      <alignment wrapText="1"/>
    </xf>
    <xf numFmtId="182" fontId="4" fillId="3" borderId="2" xfId="0" applyNumberFormat="1" applyFont="1" applyFill="1" applyBorder="1" applyAlignment="1">
      <alignment horizontal="center" wrapText="1"/>
    </xf>
    <xf numFmtId="183" fontId="5" fillId="3" borderId="1" xfId="0" applyNumberFormat="1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 vertical="center"/>
    </xf>
    <xf numFmtId="0" fontId="4" fillId="3" borderId="13" xfId="2" applyFont="1" applyFill="1" applyBorder="1" applyAlignment="1">
      <alignment horizontal="left" wrapText="1"/>
    </xf>
    <xf numFmtId="0" fontId="4" fillId="3" borderId="1" xfId="2" applyFont="1" applyFill="1" applyBorder="1" applyAlignment="1">
      <alignment horizontal="center" wrapText="1"/>
    </xf>
    <xf numFmtId="0" fontId="4" fillId="3" borderId="10" xfId="2" applyFont="1" applyFill="1" applyBorder="1" applyAlignment="1">
      <alignment horizontal="left" wrapText="1"/>
    </xf>
    <xf numFmtId="182" fontId="9" fillId="0" borderId="0" xfId="0" applyNumberFormat="1" applyFont="1" applyAlignment="1">
      <alignment wrapText="1"/>
    </xf>
    <xf numFmtId="0" fontId="5" fillId="0" borderId="19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49" fontId="5" fillId="0" borderId="32" xfId="0" applyNumberFormat="1" applyFont="1" applyBorder="1" applyAlignment="1">
      <alignment horizontal="center" vertical="center" wrapText="1"/>
    </xf>
    <xf numFmtId="49" fontId="5" fillId="0" borderId="33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2" fillId="3" borderId="17" xfId="1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6" xfId="2"/>
    <cellStyle name="Обычный 8" xfId="3"/>
    <cellStyle name="Обычный_Лист1" xfId="4"/>
    <cellStyle name="Стиль 1" xfId="5"/>
    <cellStyle name="Финансовый" xfId="6" builtinId="3"/>
    <cellStyle name="Финансовый 2" xfId="7"/>
    <cellStyle name="Финансовый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9"/>
  <sheetViews>
    <sheetView tabSelected="1" view="pageBreakPreview" zoomScale="69" zoomScaleSheetLayoutView="69" workbookViewId="0">
      <selection activeCell="K1" sqref="K1"/>
    </sheetView>
  </sheetViews>
  <sheetFormatPr defaultRowHeight="15.75" x14ac:dyDescent="0.25"/>
  <cols>
    <col min="1" max="1" width="9" style="5" customWidth="1"/>
    <col min="2" max="2" width="11" style="3" hidden="1" customWidth="1"/>
    <col min="3" max="3" width="63.42578125" style="32" customWidth="1"/>
    <col min="4" max="4" width="15.140625" style="3" customWidth="1"/>
    <col min="5" max="5" width="18.28515625" style="11" customWidth="1"/>
    <col min="6" max="6" width="11.28515625" style="6" hidden="1" customWidth="1"/>
    <col min="7" max="7" width="10.42578125" style="6" hidden="1" customWidth="1"/>
    <col min="8" max="8" width="15.28515625" style="6" hidden="1" customWidth="1"/>
    <col min="9" max="9" width="2.7109375" style="6" hidden="1" customWidth="1"/>
    <col min="10" max="10" width="19" style="11" customWidth="1"/>
    <col min="11" max="11" width="19.5703125" style="11" customWidth="1"/>
    <col min="12" max="12" width="20.7109375" style="11" customWidth="1"/>
    <col min="13" max="13" width="20.85546875" style="11" customWidth="1"/>
    <col min="14" max="14" width="21.7109375" style="5" customWidth="1"/>
    <col min="15" max="15" width="18.85546875" style="5" hidden="1" customWidth="1"/>
    <col min="16" max="16" width="21.28515625" style="5" customWidth="1"/>
    <col min="17" max="17" width="9.140625" style="5"/>
    <col min="18" max="18" width="30.42578125" style="5" customWidth="1"/>
    <col min="19" max="16384" width="9.140625" style="5"/>
  </cols>
  <sheetData>
    <row r="1" spans="1:18" ht="118.5" customHeight="1" x14ac:dyDescent="0.3">
      <c r="A1" s="2"/>
      <c r="C1" s="98"/>
      <c r="D1" s="99"/>
      <c r="E1" s="100"/>
      <c r="F1" s="101"/>
      <c r="G1" s="101"/>
      <c r="H1" s="101"/>
      <c r="I1" s="101"/>
      <c r="J1" s="100"/>
      <c r="K1" s="100"/>
      <c r="L1" s="100"/>
      <c r="M1" s="622" t="s">
        <v>836</v>
      </c>
      <c r="N1" s="622"/>
      <c r="O1" s="622"/>
      <c r="P1" s="622"/>
    </row>
    <row r="2" spans="1:18" ht="47.25" customHeight="1" x14ac:dyDescent="0.25">
      <c r="A2" s="4"/>
      <c r="C2" s="623" t="s">
        <v>82</v>
      </c>
      <c r="D2" s="624"/>
      <c r="E2" s="624"/>
      <c r="F2" s="624"/>
      <c r="G2" s="624"/>
      <c r="H2" s="624"/>
      <c r="I2" s="624"/>
      <c r="J2" s="624"/>
      <c r="K2" s="624"/>
      <c r="L2" s="624"/>
      <c r="M2" s="624"/>
      <c r="N2" s="624"/>
      <c r="O2" s="4"/>
      <c r="P2" s="442"/>
    </row>
    <row r="3" spans="1:18" ht="12" customHeight="1" x14ac:dyDescent="0.25">
      <c r="A3" s="4"/>
      <c r="C3" s="12"/>
      <c r="D3" s="12"/>
      <c r="E3" s="12"/>
      <c r="F3" s="12"/>
      <c r="G3" s="12"/>
      <c r="H3" s="12"/>
      <c r="I3" s="12"/>
      <c r="J3" s="12"/>
      <c r="K3" s="102"/>
      <c r="L3" s="12"/>
      <c r="M3" s="12"/>
      <c r="N3" s="1"/>
      <c r="O3" s="4"/>
      <c r="P3" s="158"/>
    </row>
    <row r="4" spans="1:18" s="26" customFormat="1" ht="86.25" customHeight="1" thickBot="1" x14ac:dyDescent="0.3">
      <c r="A4" s="605" t="s">
        <v>3</v>
      </c>
      <c r="B4" s="607" t="s">
        <v>710</v>
      </c>
      <c r="C4" s="75" t="s">
        <v>2</v>
      </c>
      <c r="D4" s="609" t="s">
        <v>4</v>
      </c>
      <c r="E4" s="609" t="s">
        <v>5</v>
      </c>
      <c r="F4" s="613">
        <v>2011</v>
      </c>
      <c r="G4" s="614"/>
      <c r="H4" s="617">
        <v>2012</v>
      </c>
      <c r="I4" s="614"/>
      <c r="J4" s="615" t="s">
        <v>64</v>
      </c>
      <c r="K4" s="609" t="s">
        <v>6</v>
      </c>
      <c r="L4" s="611" t="s">
        <v>590</v>
      </c>
      <c r="M4" s="611" t="s">
        <v>636</v>
      </c>
      <c r="N4" s="618" t="s">
        <v>831</v>
      </c>
      <c r="O4" s="407"/>
      <c r="P4" s="620" t="s">
        <v>660</v>
      </c>
    </row>
    <row r="5" spans="1:18" s="26" customFormat="1" ht="30" customHeight="1" thickBot="1" x14ac:dyDescent="0.35">
      <c r="A5" s="606"/>
      <c r="B5" s="608"/>
      <c r="C5" s="45"/>
      <c r="D5" s="610"/>
      <c r="E5" s="610"/>
      <c r="F5" s="27"/>
      <c r="G5" s="28"/>
      <c r="H5" s="29"/>
      <c r="I5" s="28"/>
      <c r="J5" s="616"/>
      <c r="K5" s="610"/>
      <c r="L5" s="612"/>
      <c r="M5" s="612"/>
      <c r="N5" s="619"/>
      <c r="O5" s="77"/>
      <c r="P5" s="620"/>
    </row>
    <row r="6" spans="1:18" s="2" customFormat="1" ht="39.75" customHeight="1" x14ac:dyDescent="0.3">
      <c r="A6" s="402"/>
      <c r="B6" s="551"/>
      <c r="C6" s="33" t="s">
        <v>1</v>
      </c>
      <c r="D6" s="19"/>
      <c r="E6" s="23"/>
      <c r="F6" s="20"/>
      <c r="G6" s="21"/>
      <c r="H6" s="20"/>
      <c r="I6" s="21"/>
      <c r="J6" s="22"/>
      <c r="K6" s="24"/>
      <c r="L6" s="94"/>
      <c r="M6" s="31"/>
      <c r="N6" s="408"/>
      <c r="O6" s="520"/>
      <c r="P6" s="521"/>
    </row>
    <row r="7" spans="1:18" s="2" customFormat="1" ht="26.25" customHeight="1" x14ac:dyDescent="0.3">
      <c r="A7" s="591"/>
      <c r="B7" s="592"/>
      <c r="C7" s="106" t="s">
        <v>19</v>
      </c>
      <c r="D7" s="107"/>
      <c r="E7" s="108"/>
      <c r="F7" s="109"/>
      <c r="G7" s="110"/>
      <c r="H7" s="109"/>
      <c r="I7" s="110"/>
      <c r="J7" s="111"/>
      <c r="K7" s="112"/>
      <c r="L7" s="171">
        <f>SUM(L8:L9)</f>
        <v>746566.8</v>
      </c>
      <c r="M7" s="171">
        <f>SUM(M8:M9)</f>
        <v>684119</v>
      </c>
      <c r="N7" s="171">
        <f>SUM(N8:N9)</f>
        <v>0</v>
      </c>
      <c r="O7" s="171">
        <f>SUM(O8:O9)</f>
        <v>0</v>
      </c>
      <c r="P7" s="596">
        <f>SUM(P8:P9)</f>
        <v>0</v>
      </c>
      <c r="R7" s="448"/>
    </row>
    <row r="8" spans="1:18" s="2" customFormat="1" ht="46.5" customHeight="1" x14ac:dyDescent="0.3">
      <c r="A8" s="360" t="s">
        <v>90</v>
      </c>
      <c r="B8" s="554" t="s">
        <v>563</v>
      </c>
      <c r="C8" s="230" t="s">
        <v>67</v>
      </c>
      <c r="D8" s="308" t="s">
        <v>7</v>
      </c>
      <c r="E8" s="244">
        <v>5237488</v>
      </c>
      <c r="F8" s="269"/>
      <c r="G8" s="269"/>
      <c r="H8" s="269"/>
      <c r="I8" s="269"/>
      <c r="J8" s="267">
        <v>3886937</v>
      </c>
      <c r="K8" s="244">
        <f>E8-J8</f>
        <v>1350551</v>
      </c>
      <c r="L8" s="105">
        <v>446566.8</v>
      </c>
      <c r="M8" s="255">
        <v>0</v>
      </c>
      <c r="N8" s="397">
        <v>0</v>
      </c>
      <c r="O8" s="522"/>
      <c r="P8" s="415">
        <v>0</v>
      </c>
      <c r="R8" s="448"/>
    </row>
    <row r="9" spans="1:18" s="2" customFormat="1" ht="36.75" customHeight="1" x14ac:dyDescent="0.3">
      <c r="A9" s="361" t="s">
        <v>91</v>
      </c>
      <c r="B9" s="554" t="s">
        <v>563</v>
      </c>
      <c r="C9" s="162" t="s">
        <v>78</v>
      </c>
      <c r="D9" s="309" t="s">
        <v>20</v>
      </c>
      <c r="E9" s="244">
        <v>87000000</v>
      </c>
      <c r="F9" s="264"/>
      <c r="G9" s="265"/>
      <c r="H9" s="264"/>
      <c r="I9" s="266"/>
      <c r="J9" s="267">
        <v>100000</v>
      </c>
      <c r="K9" s="268">
        <f>E9-J9</f>
        <v>86900000</v>
      </c>
      <c r="L9" s="105">
        <v>300000</v>
      </c>
      <c r="M9" s="503">
        <v>684119</v>
      </c>
      <c r="N9" s="349">
        <v>0</v>
      </c>
      <c r="O9" s="523"/>
      <c r="P9" s="415">
        <v>0</v>
      </c>
      <c r="R9" s="448"/>
    </row>
    <row r="10" spans="1:18" ht="24.75" customHeight="1" x14ac:dyDescent="0.35">
      <c r="A10" s="136"/>
      <c r="B10" s="555"/>
      <c r="C10" s="286" t="s">
        <v>21</v>
      </c>
      <c r="D10" s="431"/>
      <c r="E10" s="146"/>
      <c r="F10" s="432"/>
      <c r="G10" s="432"/>
      <c r="H10" s="432"/>
      <c r="I10" s="432"/>
      <c r="J10" s="433"/>
      <c r="K10" s="146"/>
      <c r="L10" s="434">
        <f>SUM(L11:L230)</f>
        <v>30780398.570000004</v>
      </c>
      <c r="M10" s="434">
        <f>SUM(M11:M230)</f>
        <v>19612750</v>
      </c>
      <c r="N10" s="434">
        <f>SUM(N11:N230)</f>
        <v>32805746</v>
      </c>
      <c r="O10" s="434">
        <f>SUM(O11:O230)</f>
        <v>26380000</v>
      </c>
      <c r="P10" s="434">
        <f>SUM(P11:P230)</f>
        <v>43097220</v>
      </c>
      <c r="R10" s="449"/>
    </row>
    <row r="11" spans="1:18" ht="35.25" customHeight="1" x14ac:dyDescent="0.35">
      <c r="A11" s="360" t="s">
        <v>514</v>
      </c>
      <c r="B11" s="556" t="s">
        <v>564</v>
      </c>
      <c r="C11" s="249" t="s">
        <v>10</v>
      </c>
      <c r="D11" s="310" t="s">
        <v>7</v>
      </c>
      <c r="E11" s="190">
        <v>12895692</v>
      </c>
      <c r="F11" s="240"/>
      <c r="G11" s="240"/>
      <c r="H11" s="240"/>
      <c r="I11" s="240"/>
      <c r="J11" s="190">
        <v>6395290.8799999999</v>
      </c>
      <c r="K11" s="190">
        <f>E11-J11</f>
        <v>6500401.1200000001</v>
      </c>
      <c r="L11" s="251">
        <v>6133739.6699999999</v>
      </c>
      <c r="M11" s="248">
        <v>0</v>
      </c>
      <c r="N11" s="347">
        <v>0</v>
      </c>
      <c r="O11" s="524"/>
      <c r="P11" s="347">
        <v>0</v>
      </c>
      <c r="R11" s="443"/>
    </row>
    <row r="12" spans="1:18" ht="33.75" customHeight="1" x14ac:dyDescent="0.25">
      <c r="A12" s="362" t="s">
        <v>92</v>
      </c>
      <c r="B12" s="557" t="s">
        <v>564</v>
      </c>
      <c r="C12" s="162" t="s">
        <v>22</v>
      </c>
      <c r="D12" s="263" t="s">
        <v>7</v>
      </c>
      <c r="E12" s="152">
        <v>2782980</v>
      </c>
      <c r="F12" s="119"/>
      <c r="G12" s="119"/>
      <c r="H12" s="119"/>
      <c r="I12" s="119"/>
      <c r="J12" s="152">
        <v>1147566.95</v>
      </c>
      <c r="K12" s="152">
        <f>E12-J12</f>
        <v>1635413.05</v>
      </c>
      <c r="L12" s="118">
        <v>1584467.68</v>
      </c>
      <c r="M12" s="206">
        <v>0</v>
      </c>
      <c r="N12" s="346">
        <v>0</v>
      </c>
      <c r="O12" s="322"/>
      <c r="P12" s="346">
        <v>0</v>
      </c>
    </row>
    <row r="13" spans="1:18" ht="34.5" customHeight="1" x14ac:dyDescent="0.25">
      <c r="A13" s="360" t="s">
        <v>93</v>
      </c>
      <c r="B13" s="558" t="s">
        <v>564</v>
      </c>
      <c r="C13" s="230" t="s">
        <v>68</v>
      </c>
      <c r="D13" s="308" t="s">
        <v>7</v>
      </c>
      <c r="E13" s="246">
        <v>6453811</v>
      </c>
      <c r="F13" s="245"/>
      <c r="G13" s="245"/>
      <c r="H13" s="245"/>
      <c r="I13" s="245"/>
      <c r="J13" s="246">
        <v>3048819</v>
      </c>
      <c r="K13" s="246">
        <f>E13-J13</f>
        <v>3404992</v>
      </c>
      <c r="L13" s="247">
        <v>976291</v>
      </c>
      <c r="M13" s="206">
        <v>0</v>
      </c>
      <c r="N13" s="409">
        <v>0</v>
      </c>
      <c r="O13" s="525"/>
      <c r="P13" s="397">
        <v>0</v>
      </c>
    </row>
    <row r="14" spans="1:18" ht="34.5" customHeight="1" x14ac:dyDescent="0.25">
      <c r="A14" s="360" t="s">
        <v>94</v>
      </c>
      <c r="B14" s="558" t="s">
        <v>564</v>
      </c>
      <c r="C14" s="257" t="s">
        <v>118</v>
      </c>
      <c r="D14" s="263">
        <v>2017</v>
      </c>
      <c r="E14" s="152">
        <v>982013.27</v>
      </c>
      <c r="F14" s="119"/>
      <c r="G14" s="120"/>
      <c r="H14" s="119"/>
      <c r="I14" s="120"/>
      <c r="J14" s="123">
        <v>0</v>
      </c>
      <c r="K14" s="152">
        <v>982013.27</v>
      </c>
      <c r="L14" s="122">
        <v>891878.92</v>
      </c>
      <c r="M14" s="123">
        <v>0</v>
      </c>
      <c r="N14" s="321">
        <v>0</v>
      </c>
      <c r="O14" s="322"/>
      <c r="P14" s="346">
        <v>0</v>
      </c>
    </row>
    <row r="15" spans="1:18" ht="30" customHeight="1" x14ac:dyDescent="0.25">
      <c r="A15" s="362" t="s">
        <v>515</v>
      </c>
      <c r="B15" s="558" t="s">
        <v>564</v>
      </c>
      <c r="C15" s="257" t="s">
        <v>121</v>
      </c>
      <c r="D15" s="263">
        <v>2017</v>
      </c>
      <c r="E15" s="152">
        <v>508900</v>
      </c>
      <c r="F15" s="119"/>
      <c r="G15" s="120"/>
      <c r="H15" s="119"/>
      <c r="I15" s="120"/>
      <c r="J15" s="123">
        <v>0</v>
      </c>
      <c r="K15" s="152">
        <v>508900</v>
      </c>
      <c r="L15" s="122">
        <v>286329.8</v>
      </c>
      <c r="M15" s="123">
        <v>0</v>
      </c>
      <c r="N15" s="321">
        <v>0</v>
      </c>
      <c r="O15" s="322"/>
      <c r="P15" s="346">
        <v>0</v>
      </c>
    </row>
    <row r="16" spans="1:18" s="4" customFormat="1" ht="38.25" customHeight="1" x14ac:dyDescent="0.25">
      <c r="A16" s="360" t="s">
        <v>95</v>
      </c>
      <c r="B16" s="558" t="s">
        <v>564</v>
      </c>
      <c r="C16" s="162" t="s">
        <v>489</v>
      </c>
      <c r="D16" s="263">
        <v>2017</v>
      </c>
      <c r="E16" s="244">
        <v>499197</v>
      </c>
      <c r="F16" s="260"/>
      <c r="G16" s="260"/>
      <c r="H16" s="260"/>
      <c r="I16" s="260"/>
      <c r="J16" s="258">
        <v>0</v>
      </c>
      <c r="K16" s="258">
        <f>E16-J16</f>
        <v>499197</v>
      </c>
      <c r="L16" s="258">
        <v>305848.40000000002</v>
      </c>
      <c r="M16" s="206">
        <v>0</v>
      </c>
      <c r="N16" s="346">
        <v>0</v>
      </c>
      <c r="O16" s="353"/>
      <c r="P16" s="346">
        <v>0</v>
      </c>
    </row>
    <row r="17" spans="1:18" s="4" customFormat="1" ht="27.75" customHeight="1" x14ac:dyDescent="0.25">
      <c r="A17" s="360" t="s">
        <v>96</v>
      </c>
      <c r="B17" s="558" t="s">
        <v>564</v>
      </c>
      <c r="C17" s="162" t="s">
        <v>490</v>
      </c>
      <c r="D17" s="263">
        <v>2017</v>
      </c>
      <c r="E17" s="244">
        <v>408551</v>
      </c>
      <c r="F17" s="260"/>
      <c r="G17" s="260"/>
      <c r="H17" s="260"/>
      <c r="I17" s="260"/>
      <c r="J17" s="258">
        <v>0</v>
      </c>
      <c r="K17" s="258">
        <f>E17-J17</f>
        <v>408551</v>
      </c>
      <c r="L17" s="258">
        <v>375650</v>
      </c>
      <c r="M17" s="206">
        <v>0</v>
      </c>
      <c r="N17" s="346">
        <v>0</v>
      </c>
      <c r="O17" s="353"/>
      <c r="P17" s="346">
        <v>0</v>
      </c>
    </row>
    <row r="18" spans="1:18" s="4" customFormat="1" ht="24.75" customHeight="1" x14ac:dyDescent="0.25">
      <c r="A18" s="362" t="s">
        <v>97</v>
      </c>
      <c r="B18" s="558" t="s">
        <v>564</v>
      </c>
      <c r="C18" s="259" t="s">
        <v>337</v>
      </c>
      <c r="D18" s="263">
        <v>2017</v>
      </c>
      <c r="E18" s="262">
        <v>965577</v>
      </c>
      <c r="F18" s="260"/>
      <c r="G18" s="260"/>
      <c r="H18" s="260"/>
      <c r="I18" s="260"/>
      <c r="J18" s="258">
        <v>0</v>
      </c>
      <c r="K18" s="258">
        <f>E18-J18</f>
        <v>965577</v>
      </c>
      <c r="L18" s="272">
        <v>643311.19999999995</v>
      </c>
      <c r="M18" s="206">
        <v>0</v>
      </c>
      <c r="N18" s="346">
        <v>0</v>
      </c>
      <c r="O18" s="353"/>
      <c r="P18" s="346">
        <v>0</v>
      </c>
    </row>
    <row r="19" spans="1:18" s="4" customFormat="1" ht="25.5" customHeight="1" x14ac:dyDescent="0.25">
      <c r="A19" s="360" t="s">
        <v>98</v>
      </c>
      <c r="B19" s="558" t="s">
        <v>564</v>
      </c>
      <c r="C19" s="259" t="s">
        <v>339</v>
      </c>
      <c r="D19" s="263" t="s">
        <v>656</v>
      </c>
      <c r="E19" s="261"/>
      <c r="F19" s="260"/>
      <c r="G19" s="260"/>
      <c r="H19" s="260"/>
      <c r="I19" s="260"/>
      <c r="J19" s="258">
        <v>0</v>
      </c>
      <c r="K19" s="258"/>
      <c r="L19" s="326">
        <v>178376.2</v>
      </c>
      <c r="M19" s="206">
        <v>0</v>
      </c>
      <c r="N19" s="346">
        <v>0</v>
      </c>
      <c r="O19" s="353"/>
      <c r="P19" s="346">
        <v>0</v>
      </c>
    </row>
    <row r="20" spans="1:18" s="4" customFormat="1" ht="33.75" customHeight="1" x14ac:dyDescent="0.25">
      <c r="A20" s="360" t="s">
        <v>99</v>
      </c>
      <c r="B20" s="558" t="s">
        <v>564</v>
      </c>
      <c r="C20" s="162" t="s">
        <v>206</v>
      </c>
      <c r="D20" s="228" t="s">
        <v>15</v>
      </c>
      <c r="E20" s="152">
        <v>148900</v>
      </c>
      <c r="F20" s="119"/>
      <c r="G20" s="120"/>
      <c r="H20" s="119"/>
      <c r="I20" s="120"/>
      <c r="J20" s="123">
        <v>0</v>
      </c>
      <c r="K20" s="152">
        <v>148900</v>
      </c>
      <c r="L20" s="152">
        <v>124965</v>
      </c>
      <c r="M20" s="123">
        <f>K20-L20</f>
        <v>23935</v>
      </c>
      <c r="N20" s="321">
        <v>0</v>
      </c>
      <c r="O20" s="322"/>
      <c r="P20" s="352">
        <v>0</v>
      </c>
    </row>
    <row r="21" spans="1:18" s="4" customFormat="1" ht="32.25" customHeight="1" x14ac:dyDescent="0.25">
      <c r="A21" s="362" t="s">
        <v>100</v>
      </c>
      <c r="B21" s="558" t="s">
        <v>564</v>
      </c>
      <c r="C21" s="117" t="s">
        <v>120</v>
      </c>
      <c r="D21" s="263">
        <v>2017</v>
      </c>
      <c r="E21" s="152">
        <v>433000</v>
      </c>
      <c r="F21" s="119"/>
      <c r="G21" s="120"/>
      <c r="H21" s="119"/>
      <c r="I21" s="120"/>
      <c r="J21" s="123">
        <v>0</v>
      </c>
      <c r="K21" s="152">
        <f>E21-J21</f>
        <v>433000</v>
      </c>
      <c r="L21" s="122">
        <v>431067.4</v>
      </c>
      <c r="M21" s="123">
        <v>0</v>
      </c>
      <c r="N21" s="321">
        <v>0</v>
      </c>
      <c r="O21" s="322"/>
      <c r="P21" s="346">
        <v>0</v>
      </c>
    </row>
    <row r="22" spans="1:18" s="4" customFormat="1" ht="23.25" customHeight="1" x14ac:dyDescent="0.25">
      <c r="A22" s="360" t="s">
        <v>101</v>
      </c>
      <c r="B22" s="558" t="s">
        <v>564</v>
      </c>
      <c r="C22" s="162" t="s">
        <v>83</v>
      </c>
      <c r="D22" s="184" t="s">
        <v>15</v>
      </c>
      <c r="E22" s="122">
        <v>370000</v>
      </c>
      <c r="F22" s="119"/>
      <c r="G22" s="120"/>
      <c r="H22" s="119"/>
      <c r="I22" s="226"/>
      <c r="J22" s="152">
        <v>0</v>
      </c>
      <c r="K22" s="122">
        <v>370000</v>
      </c>
      <c r="L22" s="122">
        <v>299999.8</v>
      </c>
      <c r="M22" s="123">
        <v>70000</v>
      </c>
      <c r="N22" s="321">
        <v>0</v>
      </c>
      <c r="O22" s="322"/>
      <c r="P22" s="346">
        <v>0</v>
      </c>
    </row>
    <row r="23" spans="1:18" s="4" customFormat="1" ht="48" customHeight="1" x14ac:dyDescent="0.25">
      <c r="A23" s="360" t="s">
        <v>102</v>
      </c>
      <c r="B23" s="557" t="s">
        <v>570</v>
      </c>
      <c r="C23" s="162" t="s">
        <v>204</v>
      </c>
      <c r="D23" s="184" t="s">
        <v>36</v>
      </c>
      <c r="E23" s="152">
        <v>1264981</v>
      </c>
      <c r="F23" s="119"/>
      <c r="G23" s="120"/>
      <c r="H23" s="119"/>
      <c r="I23" s="120"/>
      <c r="J23" s="123">
        <v>0</v>
      </c>
      <c r="K23" s="152">
        <f>E23</f>
        <v>1264981</v>
      </c>
      <c r="L23" s="152">
        <v>266980.8</v>
      </c>
      <c r="M23" s="399">
        <v>763000</v>
      </c>
      <c r="N23" s="321">
        <v>230301</v>
      </c>
      <c r="O23" s="322"/>
      <c r="P23" s="321">
        <v>0</v>
      </c>
      <c r="R23" s="540"/>
    </row>
    <row r="24" spans="1:18" s="4" customFormat="1" ht="35.25" customHeight="1" x14ac:dyDescent="0.25">
      <c r="A24" s="362" t="s">
        <v>103</v>
      </c>
      <c r="B24" s="559" t="s">
        <v>564</v>
      </c>
      <c r="C24" s="162" t="s">
        <v>66</v>
      </c>
      <c r="D24" s="263" t="s">
        <v>479</v>
      </c>
      <c r="E24" s="152">
        <v>24218715</v>
      </c>
      <c r="F24" s="119"/>
      <c r="G24" s="119"/>
      <c r="H24" s="119"/>
      <c r="I24" s="119"/>
      <c r="J24" s="152">
        <v>14414865</v>
      </c>
      <c r="K24" s="152">
        <f>E24-J24</f>
        <v>9803850</v>
      </c>
      <c r="L24" s="152">
        <v>5747699.5</v>
      </c>
      <c r="M24" s="86">
        <v>4314250</v>
      </c>
      <c r="N24" s="346">
        <v>0</v>
      </c>
      <c r="O24" s="322"/>
      <c r="P24" s="346">
        <v>0</v>
      </c>
    </row>
    <row r="25" spans="1:18" s="4" customFormat="1" ht="44.25" customHeight="1" x14ac:dyDescent="0.25">
      <c r="A25" s="360" t="s">
        <v>104</v>
      </c>
      <c r="B25" s="559" t="s">
        <v>564</v>
      </c>
      <c r="C25" s="230" t="s">
        <v>143</v>
      </c>
      <c r="D25" s="184" t="s">
        <v>15</v>
      </c>
      <c r="E25" s="246">
        <v>5575900</v>
      </c>
      <c r="F25" s="215"/>
      <c r="G25" s="215"/>
      <c r="H25" s="215"/>
      <c r="I25" s="215"/>
      <c r="J25" s="152">
        <v>0</v>
      </c>
      <c r="K25" s="152">
        <v>5575900</v>
      </c>
      <c r="L25" s="253">
        <v>4175978.8</v>
      </c>
      <c r="M25" s="206">
        <v>1500000</v>
      </c>
      <c r="N25" s="346">
        <v>0</v>
      </c>
      <c r="O25" s="353"/>
      <c r="P25" s="346">
        <v>0</v>
      </c>
    </row>
    <row r="26" spans="1:18" s="4" customFormat="1" ht="34.5" customHeight="1" x14ac:dyDescent="0.25">
      <c r="A26" s="360" t="s">
        <v>105</v>
      </c>
      <c r="B26" s="560" t="s">
        <v>564</v>
      </c>
      <c r="C26" s="162" t="s">
        <v>18</v>
      </c>
      <c r="D26" s="184" t="s">
        <v>562</v>
      </c>
      <c r="E26" s="152">
        <v>15566270</v>
      </c>
      <c r="F26" s="119"/>
      <c r="G26" s="119"/>
      <c r="H26" s="119"/>
      <c r="I26" s="119"/>
      <c r="J26" s="254">
        <v>980103.84</v>
      </c>
      <c r="K26" s="121">
        <f>E26-J26</f>
        <v>14586166.16</v>
      </c>
      <c r="L26" s="118">
        <v>5456450.7999999998</v>
      </c>
      <c r="M26" s="255">
        <v>2281150</v>
      </c>
      <c r="N26" s="346">
        <v>3767250</v>
      </c>
      <c r="O26" s="525"/>
      <c r="P26" s="346">
        <v>0</v>
      </c>
    </row>
    <row r="27" spans="1:18" s="4" customFormat="1" ht="28.5" customHeight="1" x14ac:dyDescent="0.25">
      <c r="A27" s="362" t="s">
        <v>106</v>
      </c>
      <c r="B27" s="559" t="s">
        <v>564</v>
      </c>
      <c r="C27" s="162" t="s">
        <v>705</v>
      </c>
      <c r="D27" s="263" t="s">
        <v>20</v>
      </c>
      <c r="E27" s="219">
        <v>26446476</v>
      </c>
      <c r="F27" s="220"/>
      <c r="G27" s="221"/>
      <c r="H27" s="220"/>
      <c r="I27" s="221"/>
      <c r="J27" s="238">
        <v>199302</v>
      </c>
      <c r="K27" s="256">
        <f>E27-J27</f>
        <v>26247174</v>
      </c>
      <c r="L27" s="256">
        <v>56654.400000000001</v>
      </c>
      <c r="M27" s="256">
        <v>80829</v>
      </c>
      <c r="N27" s="352">
        <v>1584264</v>
      </c>
      <c r="O27" s="526"/>
      <c r="P27" s="352">
        <v>1000000</v>
      </c>
    </row>
    <row r="28" spans="1:18" s="4" customFormat="1" ht="36" customHeight="1" x14ac:dyDescent="0.25">
      <c r="A28" s="360" t="s">
        <v>107</v>
      </c>
      <c r="B28" s="559" t="s">
        <v>564</v>
      </c>
      <c r="C28" s="162" t="s">
        <v>484</v>
      </c>
      <c r="D28" s="263" t="s">
        <v>20</v>
      </c>
      <c r="E28" s="152">
        <v>6285045</v>
      </c>
      <c r="F28" s="119"/>
      <c r="G28" s="120"/>
      <c r="H28" s="119"/>
      <c r="I28" s="226"/>
      <c r="J28" s="152">
        <v>0</v>
      </c>
      <c r="K28" s="179">
        <f>E28-J28</f>
        <v>6285045</v>
      </c>
      <c r="L28" s="122">
        <v>106671</v>
      </c>
      <c r="M28" s="256">
        <v>1700000</v>
      </c>
      <c r="N28" s="346">
        <v>2285718</v>
      </c>
      <c r="O28" s="322"/>
      <c r="P28" s="346">
        <v>1600000</v>
      </c>
      <c r="R28" s="540"/>
    </row>
    <row r="29" spans="1:18" s="4" customFormat="1" ht="61.5" customHeight="1" x14ac:dyDescent="0.25">
      <c r="A29" s="360" t="s">
        <v>108</v>
      </c>
      <c r="B29" s="560" t="s">
        <v>564</v>
      </c>
      <c r="C29" s="117" t="s">
        <v>32</v>
      </c>
      <c r="D29" s="263" t="s">
        <v>20</v>
      </c>
      <c r="E29" s="118">
        <v>101531234</v>
      </c>
      <c r="F29" s="119"/>
      <c r="G29" s="120"/>
      <c r="H29" s="119"/>
      <c r="I29" s="120"/>
      <c r="J29" s="121">
        <v>2002407</v>
      </c>
      <c r="K29" s="122">
        <f>E29-J29</f>
        <v>99528827</v>
      </c>
      <c r="L29" s="122">
        <v>484199</v>
      </c>
      <c r="M29" s="206">
        <v>518609</v>
      </c>
      <c r="N29" s="321">
        <v>8979078</v>
      </c>
      <c r="O29" s="322"/>
      <c r="P29" s="346">
        <v>6000000</v>
      </c>
    </row>
    <row r="30" spans="1:18" s="4" customFormat="1" ht="61.5" customHeight="1" x14ac:dyDescent="0.25">
      <c r="A30" s="362" t="s">
        <v>109</v>
      </c>
      <c r="B30" s="559" t="s">
        <v>564</v>
      </c>
      <c r="C30" s="162" t="s">
        <v>88</v>
      </c>
      <c r="D30" s="311" t="s">
        <v>20</v>
      </c>
      <c r="E30" s="152">
        <v>200613776</v>
      </c>
      <c r="F30" s="119"/>
      <c r="G30" s="120"/>
      <c r="H30" s="119"/>
      <c r="I30" s="120"/>
      <c r="J30" s="121">
        <v>704808</v>
      </c>
      <c r="K30" s="152">
        <f>E30-J30</f>
        <v>199908968</v>
      </c>
      <c r="L30" s="122">
        <v>1827520</v>
      </c>
      <c r="M30" s="122">
        <v>1146397</v>
      </c>
      <c r="N30" s="321">
        <v>11552691</v>
      </c>
      <c r="O30" s="322"/>
      <c r="P30" s="321">
        <f>26000000-255424-5000000</f>
        <v>20744576</v>
      </c>
    </row>
    <row r="31" spans="1:18" s="4" customFormat="1" ht="80.25" customHeight="1" x14ac:dyDescent="0.25">
      <c r="A31" s="360" t="s">
        <v>110</v>
      </c>
      <c r="B31" s="559" t="s">
        <v>571</v>
      </c>
      <c r="C31" s="117" t="s">
        <v>625</v>
      </c>
      <c r="D31" s="263" t="s">
        <v>38</v>
      </c>
      <c r="E31" s="152">
        <v>86102610</v>
      </c>
      <c r="F31" s="119"/>
      <c r="G31" s="120"/>
      <c r="H31" s="119"/>
      <c r="I31" s="120"/>
      <c r="J31" s="121">
        <v>0</v>
      </c>
      <c r="K31" s="179">
        <v>3500000</v>
      </c>
      <c r="L31" s="122">
        <v>0</v>
      </c>
      <c r="M31" s="122">
        <v>333182</v>
      </c>
      <c r="N31" s="321">
        <v>161862</v>
      </c>
      <c r="O31" s="322"/>
      <c r="P31" s="321">
        <v>10000000</v>
      </c>
    </row>
    <row r="32" spans="1:18" s="4" customFormat="1" ht="24" customHeight="1" x14ac:dyDescent="0.25">
      <c r="A32" s="360" t="s">
        <v>111</v>
      </c>
      <c r="B32" s="557" t="s">
        <v>564</v>
      </c>
      <c r="C32" s="117" t="s">
        <v>117</v>
      </c>
      <c r="D32" s="453">
        <v>2020</v>
      </c>
      <c r="E32" s="152"/>
      <c r="F32" s="119"/>
      <c r="G32" s="120"/>
      <c r="H32" s="119"/>
      <c r="I32" s="120"/>
      <c r="J32" s="123">
        <v>0</v>
      </c>
      <c r="K32" s="123"/>
      <c r="L32" s="122">
        <v>0</v>
      </c>
      <c r="M32" s="122">
        <v>0</v>
      </c>
      <c r="N32" s="321">
        <v>0</v>
      </c>
      <c r="O32" s="322"/>
      <c r="P32" s="321">
        <v>0</v>
      </c>
    </row>
    <row r="33" spans="1:16" s="4" customFormat="1" ht="24.75" customHeight="1" x14ac:dyDescent="0.25">
      <c r="A33" s="362" t="s">
        <v>112</v>
      </c>
      <c r="B33" s="557" t="s">
        <v>564</v>
      </c>
      <c r="C33" s="257" t="s">
        <v>704</v>
      </c>
      <c r="D33" s="453">
        <v>2020</v>
      </c>
      <c r="E33" s="152"/>
      <c r="F33" s="119"/>
      <c r="G33" s="120"/>
      <c r="H33" s="119"/>
      <c r="I33" s="120"/>
      <c r="J33" s="123">
        <v>0</v>
      </c>
      <c r="K33" s="206"/>
      <c r="L33" s="258">
        <v>0</v>
      </c>
      <c r="M33" s="122">
        <v>0</v>
      </c>
      <c r="N33" s="321">
        <v>0</v>
      </c>
      <c r="O33" s="322"/>
      <c r="P33" s="346">
        <v>0</v>
      </c>
    </row>
    <row r="34" spans="1:16" s="4" customFormat="1" ht="24" customHeight="1" x14ac:dyDescent="0.25">
      <c r="A34" s="360" t="s">
        <v>113</v>
      </c>
      <c r="B34" s="557" t="s">
        <v>564</v>
      </c>
      <c r="C34" s="454" t="s">
        <v>451</v>
      </c>
      <c r="D34" s="453" t="s">
        <v>38</v>
      </c>
      <c r="E34" s="152">
        <v>2581916</v>
      </c>
      <c r="F34" s="260"/>
      <c r="G34" s="260"/>
      <c r="H34" s="260"/>
      <c r="I34" s="260"/>
      <c r="J34" s="258">
        <v>0</v>
      </c>
      <c r="K34" s="258">
        <f>E34</f>
        <v>2581916</v>
      </c>
      <c r="L34" s="258">
        <v>0</v>
      </c>
      <c r="M34" s="206">
        <v>50832</v>
      </c>
      <c r="N34" s="410">
        <v>0</v>
      </c>
      <c r="O34" s="353"/>
      <c r="P34" s="346">
        <v>0</v>
      </c>
    </row>
    <row r="35" spans="1:16" s="4" customFormat="1" ht="24.75" customHeight="1" x14ac:dyDescent="0.25">
      <c r="A35" s="360" t="s">
        <v>114</v>
      </c>
      <c r="B35" s="557" t="s">
        <v>564</v>
      </c>
      <c r="C35" s="257" t="s">
        <v>119</v>
      </c>
      <c r="D35" s="453">
        <v>2020</v>
      </c>
      <c r="E35" s="152"/>
      <c r="F35" s="119"/>
      <c r="G35" s="120"/>
      <c r="H35" s="119"/>
      <c r="I35" s="120"/>
      <c r="J35" s="123">
        <v>0</v>
      </c>
      <c r="K35" s="206"/>
      <c r="L35" s="258">
        <v>0</v>
      </c>
      <c r="M35" s="206">
        <v>0</v>
      </c>
      <c r="N35" s="321">
        <v>0</v>
      </c>
      <c r="O35" s="322"/>
      <c r="P35" s="346">
        <v>0</v>
      </c>
    </row>
    <row r="36" spans="1:16" s="4" customFormat="1" ht="33.75" customHeight="1" x14ac:dyDescent="0.25">
      <c r="A36" s="362" t="s">
        <v>115</v>
      </c>
      <c r="B36" s="557" t="s">
        <v>564</v>
      </c>
      <c r="C36" s="117" t="s">
        <v>629</v>
      </c>
      <c r="D36" s="453">
        <v>202</v>
      </c>
      <c r="E36" s="152"/>
      <c r="F36" s="119"/>
      <c r="G36" s="120"/>
      <c r="H36" s="119"/>
      <c r="I36" s="120"/>
      <c r="J36" s="121">
        <v>0</v>
      </c>
      <c r="K36" s="179"/>
      <c r="L36" s="122">
        <v>0</v>
      </c>
      <c r="M36" s="206">
        <v>0</v>
      </c>
      <c r="N36" s="342">
        <v>0</v>
      </c>
      <c r="O36" s="322"/>
      <c r="P36" s="321">
        <v>0</v>
      </c>
    </row>
    <row r="37" spans="1:16" s="4" customFormat="1" ht="33" customHeight="1" x14ac:dyDescent="0.25">
      <c r="A37" s="360" t="s">
        <v>116</v>
      </c>
      <c r="B37" s="557" t="s">
        <v>564</v>
      </c>
      <c r="C37" s="117" t="s">
        <v>630</v>
      </c>
      <c r="D37" s="453">
        <v>2020</v>
      </c>
      <c r="E37" s="152"/>
      <c r="F37" s="119"/>
      <c r="G37" s="120"/>
      <c r="H37" s="119"/>
      <c r="I37" s="120"/>
      <c r="J37" s="121">
        <v>0</v>
      </c>
      <c r="K37" s="179"/>
      <c r="L37" s="122">
        <v>0</v>
      </c>
      <c r="M37" s="206">
        <v>0</v>
      </c>
      <c r="N37" s="321">
        <v>0</v>
      </c>
      <c r="O37" s="322"/>
      <c r="P37" s="353">
        <v>0</v>
      </c>
    </row>
    <row r="38" spans="1:16" s="4" customFormat="1" ht="33.75" customHeight="1" x14ac:dyDescent="0.25">
      <c r="A38" s="360" t="s">
        <v>124</v>
      </c>
      <c r="B38" s="557" t="s">
        <v>564</v>
      </c>
      <c r="C38" s="117" t="s">
        <v>52</v>
      </c>
      <c r="D38" s="453">
        <v>2020</v>
      </c>
      <c r="E38" s="152"/>
      <c r="F38" s="119"/>
      <c r="G38" s="120"/>
      <c r="H38" s="119"/>
      <c r="I38" s="120"/>
      <c r="J38" s="121">
        <v>0</v>
      </c>
      <c r="K38" s="179"/>
      <c r="L38" s="122">
        <v>0</v>
      </c>
      <c r="M38" s="206">
        <v>0</v>
      </c>
      <c r="N38" s="321">
        <v>0</v>
      </c>
      <c r="O38" s="322"/>
      <c r="P38" s="321">
        <v>0</v>
      </c>
    </row>
    <row r="39" spans="1:16" s="4" customFormat="1" ht="48" customHeight="1" x14ac:dyDescent="0.25">
      <c r="A39" s="362" t="s">
        <v>125</v>
      </c>
      <c r="B39" s="557" t="s">
        <v>564</v>
      </c>
      <c r="C39" s="117" t="s">
        <v>631</v>
      </c>
      <c r="D39" s="453">
        <v>2020</v>
      </c>
      <c r="E39" s="152"/>
      <c r="F39" s="119"/>
      <c r="G39" s="120"/>
      <c r="H39" s="119"/>
      <c r="I39" s="120"/>
      <c r="J39" s="121">
        <v>0</v>
      </c>
      <c r="K39" s="179"/>
      <c r="L39" s="122">
        <v>0</v>
      </c>
      <c r="M39" s="206">
        <v>0</v>
      </c>
      <c r="N39" s="321">
        <v>0</v>
      </c>
      <c r="O39" s="322"/>
      <c r="P39" s="321">
        <v>0</v>
      </c>
    </row>
    <row r="40" spans="1:16" s="4" customFormat="1" ht="30" customHeight="1" x14ac:dyDescent="0.25">
      <c r="A40" s="360" t="s">
        <v>126</v>
      </c>
      <c r="B40" s="557" t="s">
        <v>564</v>
      </c>
      <c r="C40" s="117" t="s">
        <v>632</v>
      </c>
      <c r="D40" s="453">
        <v>2020</v>
      </c>
      <c r="E40" s="152"/>
      <c r="F40" s="119"/>
      <c r="G40" s="120"/>
      <c r="H40" s="119"/>
      <c r="I40" s="120"/>
      <c r="J40" s="121">
        <v>0</v>
      </c>
      <c r="K40" s="179"/>
      <c r="L40" s="122">
        <v>0</v>
      </c>
      <c r="M40" s="206">
        <v>0</v>
      </c>
      <c r="N40" s="321">
        <v>0</v>
      </c>
      <c r="O40" s="322"/>
      <c r="P40" s="321">
        <v>0</v>
      </c>
    </row>
    <row r="41" spans="1:16" s="4" customFormat="1" ht="31.5" customHeight="1" x14ac:dyDescent="0.25">
      <c r="A41" s="360" t="s">
        <v>127</v>
      </c>
      <c r="B41" s="557" t="s">
        <v>570</v>
      </c>
      <c r="C41" s="162" t="s">
        <v>123</v>
      </c>
      <c r="D41" s="228" t="s">
        <v>38</v>
      </c>
      <c r="E41" s="152">
        <v>336492</v>
      </c>
      <c r="F41" s="119"/>
      <c r="G41" s="120"/>
      <c r="H41" s="119"/>
      <c r="I41" s="120"/>
      <c r="J41" s="123">
        <v>0</v>
      </c>
      <c r="K41" s="206">
        <f>E41-J41</f>
        <v>336492</v>
      </c>
      <c r="L41" s="258">
        <v>0</v>
      </c>
      <c r="M41" s="152">
        <v>21270</v>
      </c>
      <c r="N41" s="321">
        <v>0</v>
      </c>
      <c r="O41" s="322"/>
      <c r="P41" s="352">
        <v>0</v>
      </c>
    </row>
    <row r="42" spans="1:16" s="4" customFormat="1" ht="22.5" customHeight="1" x14ac:dyDescent="0.25">
      <c r="A42" s="362" t="s">
        <v>128</v>
      </c>
      <c r="B42" s="557" t="s">
        <v>564</v>
      </c>
      <c r="C42" s="162" t="s">
        <v>655</v>
      </c>
      <c r="D42" s="263" t="s">
        <v>38</v>
      </c>
      <c r="E42" s="261">
        <v>8060256</v>
      </c>
      <c r="F42" s="260"/>
      <c r="G42" s="260"/>
      <c r="H42" s="260"/>
      <c r="I42" s="260"/>
      <c r="J42" s="258">
        <v>0</v>
      </c>
      <c r="K42" s="258">
        <f>E42-J42</f>
        <v>8060256</v>
      </c>
      <c r="L42" s="258">
        <v>0</v>
      </c>
      <c r="M42" s="206">
        <v>72423</v>
      </c>
      <c r="N42" s="321">
        <v>0</v>
      </c>
      <c r="O42" s="353"/>
      <c r="P42" s="346">
        <v>0</v>
      </c>
    </row>
    <row r="43" spans="1:16" s="4" customFormat="1" ht="47.25" customHeight="1" x14ac:dyDescent="0.25">
      <c r="A43" s="360" t="s">
        <v>129</v>
      </c>
      <c r="B43" s="554" t="s">
        <v>564</v>
      </c>
      <c r="C43" s="162" t="s">
        <v>592</v>
      </c>
      <c r="D43" s="228">
        <v>2020</v>
      </c>
      <c r="E43" s="152"/>
      <c r="F43" s="184"/>
      <c r="G43" s="229"/>
      <c r="H43" s="184"/>
      <c r="I43" s="229"/>
      <c r="J43" s="123">
        <v>0</v>
      </c>
      <c r="K43" s="206"/>
      <c r="L43" s="152">
        <v>0</v>
      </c>
      <c r="M43" s="206">
        <v>0</v>
      </c>
      <c r="N43" s="410">
        <v>0</v>
      </c>
      <c r="O43" s="527">
        <v>10000000</v>
      </c>
      <c r="P43" s="352">
        <v>0</v>
      </c>
    </row>
    <row r="44" spans="1:16" s="4" customFormat="1" ht="33" customHeight="1" x14ac:dyDescent="0.25">
      <c r="A44" s="360" t="s">
        <v>130</v>
      </c>
      <c r="B44" s="557" t="s">
        <v>564</v>
      </c>
      <c r="C44" s="162" t="s">
        <v>585</v>
      </c>
      <c r="D44" s="263" t="s">
        <v>55</v>
      </c>
      <c r="E44" s="261">
        <v>4505772</v>
      </c>
      <c r="F44" s="260"/>
      <c r="G44" s="260"/>
      <c r="H44" s="260"/>
      <c r="I44" s="260"/>
      <c r="J44" s="258">
        <v>0</v>
      </c>
      <c r="K44" s="258">
        <f>E44</f>
        <v>4505772</v>
      </c>
      <c r="L44" s="258">
        <v>0</v>
      </c>
      <c r="M44" s="206">
        <v>1083000</v>
      </c>
      <c r="N44" s="410">
        <v>971866</v>
      </c>
      <c r="O44" s="353"/>
      <c r="P44" s="346">
        <v>0</v>
      </c>
    </row>
    <row r="45" spans="1:16" s="4" customFormat="1" ht="31.5" customHeight="1" x14ac:dyDescent="0.25">
      <c r="A45" s="362" t="s">
        <v>131</v>
      </c>
      <c r="B45" s="557" t="s">
        <v>564</v>
      </c>
      <c r="C45" s="378" t="s">
        <v>603</v>
      </c>
      <c r="D45" s="55" t="s">
        <v>55</v>
      </c>
      <c r="E45" s="47">
        <v>4680638</v>
      </c>
      <c r="F45" s="59"/>
      <c r="G45" s="60"/>
      <c r="H45" s="59"/>
      <c r="I45" s="60"/>
      <c r="J45" s="57">
        <v>0</v>
      </c>
      <c r="K45" s="58">
        <f>E45</f>
        <v>4680638</v>
      </c>
      <c r="L45" s="46">
        <v>0</v>
      </c>
      <c r="M45" s="122">
        <v>3222760</v>
      </c>
      <c r="N45" s="350">
        <v>36282</v>
      </c>
      <c r="O45" s="322"/>
      <c r="P45" s="346">
        <v>0</v>
      </c>
    </row>
    <row r="46" spans="1:16" s="4" customFormat="1" ht="31.5" customHeight="1" x14ac:dyDescent="0.25">
      <c r="A46" s="360" t="s">
        <v>132</v>
      </c>
      <c r="B46" s="554" t="s">
        <v>564</v>
      </c>
      <c r="C46" s="162" t="s">
        <v>591</v>
      </c>
      <c r="D46" s="228" t="s">
        <v>38</v>
      </c>
      <c r="E46" s="261">
        <f>663204+375000</f>
        <v>1038204</v>
      </c>
      <c r="F46" s="260"/>
      <c r="G46" s="260"/>
      <c r="H46" s="260"/>
      <c r="I46" s="260"/>
      <c r="J46" s="258">
        <v>0</v>
      </c>
      <c r="K46" s="258">
        <f>E46</f>
        <v>1038204</v>
      </c>
      <c r="L46" s="258">
        <v>0</v>
      </c>
      <c r="M46" s="504">
        <v>525299</v>
      </c>
      <c r="N46" s="346">
        <v>0</v>
      </c>
      <c r="O46" s="353"/>
      <c r="P46" s="346">
        <v>0</v>
      </c>
    </row>
    <row r="47" spans="1:16" s="4" customFormat="1" ht="51.75" customHeight="1" x14ac:dyDescent="0.25">
      <c r="A47" s="360" t="s">
        <v>203</v>
      </c>
      <c r="B47" s="557" t="s">
        <v>570</v>
      </c>
      <c r="C47" s="162" t="s">
        <v>714</v>
      </c>
      <c r="D47" s="263" t="s">
        <v>38</v>
      </c>
      <c r="E47" s="152"/>
      <c r="F47" s="263"/>
      <c r="G47" s="263"/>
      <c r="H47" s="263"/>
      <c r="I47" s="263"/>
      <c r="J47" s="206">
        <v>0</v>
      </c>
      <c r="K47" s="206"/>
      <c r="L47" s="206">
        <v>0</v>
      </c>
      <c r="M47" s="210">
        <v>0</v>
      </c>
      <c r="N47" s="411">
        <v>97964</v>
      </c>
      <c r="O47" s="353"/>
      <c r="P47" s="346">
        <v>0</v>
      </c>
    </row>
    <row r="48" spans="1:16" s="4" customFormat="1" ht="24.75" customHeight="1" x14ac:dyDescent="0.25">
      <c r="A48" s="362" t="s">
        <v>205</v>
      </c>
      <c r="B48" s="554" t="s">
        <v>564</v>
      </c>
      <c r="C48" s="259" t="s">
        <v>210</v>
      </c>
      <c r="D48" s="263">
        <v>2020</v>
      </c>
      <c r="E48" s="261"/>
      <c r="F48" s="260"/>
      <c r="G48" s="260"/>
      <c r="H48" s="260"/>
      <c r="I48" s="260"/>
      <c r="J48" s="258">
        <v>0</v>
      </c>
      <c r="K48" s="258"/>
      <c r="L48" s="258">
        <v>0</v>
      </c>
      <c r="M48" s="206">
        <v>0</v>
      </c>
      <c r="N48" s="346">
        <v>0</v>
      </c>
      <c r="O48" s="353"/>
      <c r="P48" s="345">
        <v>0</v>
      </c>
    </row>
    <row r="49" spans="1:16" s="4" customFormat="1" ht="24.75" customHeight="1" x14ac:dyDescent="0.25">
      <c r="A49" s="360" t="s">
        <v>227</v>
      </c>
      <c r="B49" s="554" t="s">
        <v>564</v>
      </c>
      <c r="C49" s="259" t="s">
        <v>211</v>
      </c>
      <c r="D49" s="263">
        <v>2020</v>
      </c>
      <c r="E49" s="261"/>
      <c r="F49" s="260"/>
      <c r="G49" s="260"/>
      <c r="H49" s="260"/>
      <c r="I49" s="260"/>
      <c r="J49" s="258">
        <v>0</v>
      </c>
      <c r="K49" s="258"/>
      <c r="L49" s="258">
        <v>0</v>
      </c>
      <c r="M49" s="206">
        <v>0</v>
      </c>
      <c r="N49" s="346">
        <v>0</v>
      </c>
      <c r="O49" s="353"/>
      <c r="P49" s="345">
        <v>0</v>
      </c>
    </row>
    <row r="50" spans="1:16" s="4" customFormat="1" ht="24.75" customHeight="1" x14ac:dyDescent="0.25">
      <c r="A50" s="360" t="s">
        <v>228</v>
      </c>
      <c r="B50" s="554" t="s">
        <v>564</v>
      </c>
      <c r="C50" s="259" t="s">
        <v>213</v>
      </c>
      <c r="D50" s="263">
        <v>2020</v>
      </c>
      <c r="E50" s="261"/>
      <c r="F50" s="260"/>
      <c r="G50" s="260"/>
      <c r="H50" s="260"/>
      <c r="I50" s="260"/>
      <c r="J50" s="258">
        <v>0</v>
      </c>
      <c r="K50" s="258"/>
      <c r="L50" s="258">
        <v>0</v>
      </c>
      <c r="M50" s="206">
        <v>0</v>
      </c>
      <c r="N50" s="346">
        <v>0</v>
      </c>
      <c r="O50" s="353"/>
      <c r="P50" s="345">
        <v>0</v>
      </c>
    </row>
    <row r="51" spans="1:16" s="4" customFormat="1" ht="24.75" customHeight="1" x14ac:dyDescent="0.25">
      <c r="A51" s="362" t="s">
        <v>229</v>
      </c>
      <c r="B51" s="554" t="s">
        <v>564</v>
      </c>
      <c r="C51" s="259" t="s">
        <v>216</v>
      </c>
      <c r="D51" s="263">
        <v>2020</v>
      </c>
      <c r="E51" s="261"/>
      <c r="F51" s="260"/>
      <c r="G51" s="260"/>
      <c r="H51" s="260"/>
      <c r="I51" s="260"/>
      <c r="J51" s="258">
        <v>0</v>
      </c>
      <c r="K51" s="258"/>
      <c r="L51" s="258">
        <v>0</v>
      </c>
      <c r="M51" s="206">
        <v>0</v>
      </c>
      <c r="N51" s="346">
        <v>0</v>
      </c>
      <c r="O51" s="353"/>
      <c r="P51" s="345">
        <v>0</v>
      </c>
    </row>
    <row r="52" spans="1:16" s="4" customFormat="1" ht="24.75" customHeight="1" x14ac:dyDescent="0.25">
      <c r="A52" s="360" t="s">
        <v>230</v>
      </c>
      <c r="B52" s="554" t="s">
        <v>564</v>
      </c>
      <c r="C52" s="259" t="s">
        <v>218</v>
      </c>
      <c r="D52" s="263">
        <v>2020</v>
      </c>
      <c r="E52" s="261"/>
      <c r="F52" s="260"/>
      <c r="G52" s="260"/>
      <c r="H52" s="260"/>
      <c r="I52" s="260"/>
      <c r="J52" s="258">
        <v>0</v>
      </c>
      <c r="K52" s="258"/>
      <c r="L52" s="258">
        <v>0</v>
      </c>
      <c r="M52" s="206">
        <v>0</v>
      </c>
      <c r="N52" s="346">
        <v>0</v>
      </c>
      <c r="O52" s="353"/>
      <c r="P52" s="345">
        <v>0</v>
      </c>
    </row>
    <row r="53" spans="1:16" s="4" customFormat="1" ht="24.75" customHeight="1" x14ac:dyDescent="0.25">
      <c r="A53" s="360" t="s">
        <v>232</v>
      </c>
      <c r="B53" s="554" t="s">
        <v>564</v>
      </c>
      <c r="C53" s="259" t="s">
        <v>222</v>
      </c>
      <c r="D53" s="263">
        <v>2020</v>
      </c>
      <c r="E53" s="261"/>
      <c r="F53" s="260"/>
      <c r="G53" s="260"/>
      <c r="H53" s="260"/>
      <c r="I53" s="260"/>
      <c r="J53" s="258">
        <v>0</v>
      </c>
      <c r="K53" s="258"/>
      <c r="L53" s="258">
        <v>0</v>
      </c>
      <c r="M53" s="206">
        <v>0</v>
      </c>
      <c r="N53" s="346">
        <v>0</v>
      </c>
      <c r="O53" s="353"/>
      <c r="P53" s="345">
        <v>0</v>
      </c>
    </row>
    <row r="54" spans="1:16" s="4" customFormat="1" ht="24.75" customHeight="1" x14ac:dyDescent="0.25">
      <c r="A54" s="362" t="s">
        <v>231</v>
      </c>
      <c r="B54" s="554" t="s">
        <v>564</v>
      </c>
      <c r="C54" s="259" t="s">
        <v>224</v>
      </c>
      <c r="D54" s="263">
        <v>2020</v>
      </c>
      <c r="E54" s="261"/>
      <c r="F54" s="260"/>
      <c r="G54" s="260"/>
      <c r="H54" s="260"/>
      <c r="I54" s="260"/>
      <c r="J54" s="258">
        <v>0</v>
      </c>
      <c r="K54" s="258"/>
      <c r="L54" s="258">
        <v>0</v>
      </c>
      <c r="M54" s="206">
        <v>0</v>
      </c>
      <c r="N54" s="346">
        <v>0</v>
      </c>
      <c r="O54" s="353"/>
      <c r="P54" s="345">
        <v>0</v>
      </c>
    </row>
    <row r="55" spans="1:16" s="4" customFormat="1" ht="24.75" customHeight="1" x14ac:dyDescent="0.25">
      <c r="A55" s="360" t="s">
        <v>233</v>
      </c>
      <c r="B55" s="554" t="s">
        <v>564</v>
      </c>
      <c r="C55" s="259" t="s">
        <v>225</v>
      </c>
      <c r="D55" s="263">
        <v>2020</v>
      </c>
      <c r="E55" s="261"/>
      <c r="F55" s="260"/>
      <c r="G55" s="260"/>
      <c r="H55" s="260"/>
      <c r="I55" s="260"/>
      <c r="J55" s="258">
        <v>0</v>
      </c>
      <c r="K55" s="258"/>
      <c r="L55" s="258">
        <v>0</v>
      </c>
      <c r="M55" s="206">
        <v>0</v>
      </c>
      <c r="N55" s="346">
        <v>0</v>
      </c>
      <c r="O55" s="353"/>
      <c r="P55" s="345">
        <v>0</v>
      </c>
    </row>
    <row r="56" spans="1:16" s="4" customFormat="1" ht="24.75" customHeight="1" x14ac:dyDescent="0.25">
      <c r="A56" s="360" t="s">
        <v>234</v>
      </c>
      <c r="B56" s="554" t="s">
        <v>564</v>
      </c>
      <c r="C56" s="259" t="s">
        <v>246</v>
      </c>
      <c r="D56" s="263">
        <v>2020</v>
      </c>
      <c r="E56" s="261"/>
      <c r="F56" s="260"/>
      <c r="G56" s="260"/>
      <c r="H56" s="260"/>
      <c r="I56" s="260"/>
      <c r="J56" s="258">
        <v>0</v>
      </c>
      <c r="K56" s="258"/>
      <c r="L56" s="258">
        <v>0</v>
      </c>
      <c r="M56" s="206">
        <v>0</v>
      </c>
      <c r="N56" s="346">
        <v>0</v>
      </c>
      <c r="O56" s="353"/>
      <c r="P56" s="345">
        <v>0</v>
      </c>
    </row>
    <row r="57" spans="1:16" ht="24.75" customHeight="1" x14ac:dyDescent="0.25">
      <c r="A57" s="362" t="s">
        <v>235</v>
      </c>
      <c r="B57" s="554" t="s">
        <v>564</v>
      </c>
      <c r="C57" s="259" t="s">
        <v>249</v>
      </c>
      <c r="D57" s="263">
        <v>2020</v>
      </c>
      <c r="E57" s="261"/>
      <c r="F57" s="260"/>
      <c r="G57" s="260"/>
      <c r="H57" s="260"/>
      <c r="I57" s="260"/>
      <c r="J57" s="258">
        <v>0</v>
      </c>
      <c r="K57" s="258"/>
      <c r="L57" s="258">
        <v>0</v>
      </c>
      <c r="M57" s="206">
        <v>0</v>
      </c>
      <c r="N57" s="346">
        <v>0</v>
      </c>
      <c r="O57" s="353"/>
      <c r="P57" s="345">
        <v>0</v>
      </c>
    </row>
    <row r="58" spans="1:16" ht="24.75" customHeight="1" x14ac:dyDescent="0.25">
      <c r="A58" s="360" t="s">
        <v>236</v>
      </c>
      <c r="B58" s="554" t="s">
        <v>564</v>
      </c>
      <c r="C58" s="259" t="s">
        <v>250</v>
      </c>
      <c r="D58" s="263">
        <v>2020</v>
      </c>
      <c r="E58" s="261"/>
      <c r="F58" s="260"/>
      <c r="G58" s="260"/>
      <c r="H58" s="260"/>
      <c r="I58" s="260"/>
      <c r="J58" s="258">
        <v>0</v>
      </c>
      <c r="K58" s="258"/>
      <c r="L58" s="258">
        <v>0</v>
      </c>
      <c r="M58" s="206">
        <v>0</v>
      </c>
      <c r="N58" s="346">
        <v>0</v>
      </c>
      <c r="O58" s="353"/>
      <c r="P58" s="345">
        <v>0</v>
      </c>
    </row>
    <row r="59" spans="1:16" ht="24.75" customHeight="1" x14ac:dyDescent="0.25">
      <c r="A59" s="360" t="s">
        <v>237</v>
      </c>
      <c r="B59" s="554" t="s">
        <v>564</v>
      </c>
      <c r="C59" s="259" t="s">
        <v>252</v>
      </c>
      <c r="D59" s="263">
        <v>2020</v>
      </c>
      <c r="E59" s="261"/>
      <c r="F59" s="260"/>
      <c r="G59" s="260"/>
      <c r="H59" s="260"/>
      <c r="I59" s="260"/>
      <c r="J59" s="258">
        <v>0</v>
      </c>
      <c r="K59" s="258"/>
      <c r="L59" s="258">
        <v>0</v>
      </c>
      <c r="M59" s="206">
        <v>0</v>
      </c>
      <c r="N59" s="346">
        <v>0</v>
      </c>
      <c r="O59" s="353"/>
      <c r="P59" s="345">
        <v>0</v>
      </c>
    </row>
    <row r="60" spans="1:16" ht="24.75" customHeight="1" x14ac:dyDescent="0.25">
      <c r="A60" s="362" t="s">
        <v>238</v>
      </c>
      <c r="B60" s="554" t="s">
        <v>564</v>
      </c>
      <c r="C60" s="259" t="s">
        <v>253</v>
      </c>
      <c r="D60" s="263">
        <v>2020</v>
      </c>
      <c r="E60" s="261"/>
      <c r="F60" s="260"/>
      <c r="G60" s="260"/>
      <c r="H60" s="260"/>
      <c r="I60" s="260"/>
      <c r="J60" s="258">
        <v>0</v>
      </c>
      <c r="K60" s="258"/>
      <c r="L60" s="258">
        <v>0</v>
      </c>
      <c r="M60" s="206">
        <v>0</v>
      </c>
      <c r="N60" s="346">
        <v>0</v>
      </c>
      <c r="O60" s="353"/>
      <c r="P60" s="345">
        <v>0</v>
      </c>
    </row>
    <row r="61" spans="1:16" ht="24.75" customHeight="1" x14ac:dyDescent="0.25">
      <c r="A61" s="360" t="s">
        <v>239</v>
      </c>
      <c r="B61" s="554" t="s">
        <v>564</v>
      </c>
      <c r="C61" s="259" t="s">
        <v>254</v>
      </c>
      <c r="D61" s="263">
        <v>2020</v>
      </c>
      <c r="E61" s="261"/>
      <c r="F61" s="260"/>
      <c r="G61" s="260"/>
      <c r="H61" s="260"/>
      <c r="I61" s="260"/>
      <c r="J61" s="258">
        <v>0</v>
      </c>
      <c r="K61" s="258"/>
      <c r="L61" s="258">
        <v>0</v>
      </c>
      <c r="M61" s="206">
        <v>0</v>
      </c>
      <c r="N61" s="346">
        <v>0</v>
      </c>
      <c r="O61" s="353"/>
      <c r="P61" s="342">
        <v>0</v>
      </c>
    </row>
    <row r="62" spans="1:16" ht="24.75" customHeight="1" x14ac:dyDescent="0.25">
      <c r="A62" s="360" t="s">
        <v>240</v>
      </c>
      <c r="B62" s="554" t="s">
        <v>564</v>
      </c>
      <c r="C62" s="259" t="s">
        <v>261</v>
      </c>
      <c r="D62" s="263">
        <v>2020</v>
      </c>
      <c r="E62" s="261"/>
      <c r="F62" s="260"/>
      <c r="G62" s="260"/>
      <c r="H62" s="260"/>
      <c r="I62" s="260"/>
      <c r="J62" s="258">
        <v>0</v>
      </c>
      <c r="K62" s="258"/>
      <c r="L62" s="258">
        <v>0</v>
      </c>
      <c r="M62" s="206">
        <v>0</v>
      </c>
      <c r="N62" s="346">
        <v>0</v>
      </c>
      <c r="O62" s="353"/>
      <c r="P62" s="345">
        <v>0</v>
      </c>
    </row>
    <row r="63" spans="1:16" ht="24.75" customHeight="1" x14ac:dyDescent="0.25">
      <c r="A63" s="362" t="s">
        <v>241</v>
      </c>
      <c r="B63" s="554" t="s">
        <v>564</v>
      </c>
      <c r="C63" s="259" t="s">
        <v>266</v>
      </c>
      <c r="D63" s="263">
        <v>2020</v>
      </c>
      <c r="E63" s="261"/>
      <c r="F63" s="260"/>
      <c r="G63" s="260"/>
      <c r="H63" s="260"/>
      <c r="I63" s="260"/>
      <c r="J63" s="258">
        <v>0</v>
      </c>
      <c r="K63" s="258"/>
      <c r="L63" s="258">
        <v>0</v>
      </c>
      <c r="M63" s="206">
        <v>0</v>
      </c>
      <c r="N63" s="346">
        <v>0</v>
      </c>
      <c r="O63" s="353"/>
      <c r="P63" s="345">
        <v>0</v>
      </c>
    </row>
    <row r="64" spans="1:16" ht="24.75" customHeight="1" x14ac:dyDescent="0.25">
      <c r="A64" s="360" t="s">
        <v>242</v>
      </c>
      <c r="B64" s="554" t="s">
        <v>564</v>
      </c>
      <c r="C64" s="259" t="s">
        <v>268</v>
      </c>
      <c r="D64" s="263">
        <v>2020</v>
      </c>
      <c r="E64" s="261"/>
      <c r="F64" s="260"/>
      <c r="G64" s="260"/>
      <c r="H64" s="260"/>
      <c r="I64" s="260"/>
      <c r="J64" s="258">
        <v>0</v>
      </c>
      <c r="K64" s="258"/>
      <c r="L64" s="258">
        <v>0</v>
      </c>
      <c r="M64" s="206">
        <v>0</v>
      </c>
      <c r="N64" s="346">
        <v>0</v>
      </c>
      <c r="O64" s="353"/>
      <c r="P64" s="353">
        <v>0</v>
      </c>
    </row>
    <row r="65" spans="1:16" ht="24.75" customHeight="1" x14ac:dyDescent="0.25">
      <c r="A65" s="360" t="s">
        <v>243</v>
      </c>
      <c r="B65" s="554" t="s">
        <v>564</v>
      </c>
      <c r="C65" s="259" t="s">
        <v>269</v>
      </c>
      <c r="D65" s="263">
        <v>2020</v>
      </c>
      <c r="E65" s="261"/>
      <c r="F65" s="260"/>
      <c r="G65" s="260"/>
      <c r="H65" s="260"/>
      <c r="I65" s="260"/>
      <c r="J65" s="258">
        <v>0</v>
      </c>
      <c r="K65" s="258"/>
      <c r="L65" s="258">
        <v>0</v>
      </c>
      <c r="M65" s="206">
        <v>0</v>
      </c>
      <c r="N65" s="346">
        <v>0</v>
      </c>
      <c r="O65" s="353"/>
      <c r="P65" s="353">
        <v>0</v>
      </c>
    </row>
    <row r="66" spans="1:16" ht="24.75" customHeight="1" x14ac:dyDescent="0.25">
      <c r="A66" s="362" t="s">
        <v>244</v>
      </c>
      <c r="B66" s="554" t="s">
        <v>564</v>
      </c>
      <c r="C66" s="259" t="s">
        <v>273</v>
      </c>
      <c r="D66" s="263">
        <v>2020</v>
      </c>
      <c r="E66" s="261"/>
      <c r="F66" s="260"/>
      <c r="G66" s="260"/>
      <c r="H66" s="260"/>
      <c r="I66" s="260"/>
      <c r="J66" s="258">
        <v>0</v>
      </c>
      <c r="K66" s="258"/>
      <c r="L66" s="258">
        <v>0</v>
      </c>
      <c r="M66" s="206">
        <v>0</v>
      </c>
      <c r="N66" s="346">
        <v>0</v>
      </c>
      <c r="O66" s="353"/>
      <c r="P66" s="353">
        <v>0</v>
      </c>
    </row>
    <row r="67" spans="1:16" ht="24.75" customHeight="1" x14ac:dyDescent="0.25">
      <c r="A67" s="360" t="s">
        <v>245</v>
      </c>
      <c r="B67" s="554" t="s">
        <v>564</v>
      </c>
      <c r="C67" s="162" t="s">
        <v>637</v>
      </c>
      <c r="D67" s="263">
        <v>2020</v>
      </c>
      <c r="E67" s="261"/>
      <c r="F67" s="260"/>
      <c r="G67" s="260"/>
      <c r="H67" s="260"/>
      <c r="I67" s="260"/>
      <c r="J67" s="258">
        <v>0</v>
      </c>
      <c r="K67" s="258"/>
      <c r="L67" s="258">
        <v>0</v>
      </c>
      <c r="M67" s="206">
        <v>0</v>
      </c>
      <c r="N67" s="346">
        <v>0</v>
      </c>
      <c r="O67" s="353"/>
      <c r="P67" s="346">
        <v>0</v>
      </c>
    </row>
    <row r="68" spans="1:16" ht="24.75" customHeight="1" x14ac:dyDescent="0.25">
      <c r="A68" s="360" t="s">
        <v>351</v>
      </c>
      <c r="B68" s="554" t="s">
        <v>564</v>
      </c>
      <c r="C68" s="259" t="s">
        <v>279</v>
      </c>
      <c r="D68" s="263">
        <v>2020</v>
      </c>
      <c r="E68" s="261"/>
      <c r="F68" s="260"/>
      <c r="G68" s="260"/>
      <c r="H68" s="260"/>
      <c r="I68" s="260"/>
      <c r="J68" s="258">
        <v>0</v>
      </c>
      <c r="K68" s="258"/>
      <c r="L68" s="258">
        <v>0</v>
      </c>
      <c r="M68" s="206">
        <v>0</v>
      </c>
      <c r="N68" s="346">
        <v>0</v>
      </c>
      <c r="O68" s="353"/>
      <c r="P68" s="600">
        <v>0</v>
      </c>
    </row>
    <row r="69" spans="1:16" ht="24.75" customHeight="1" x14ac:dyDescent="0.25">
      <c r="A69" s="362" t="s">
        <v>516</v>
      </c>
      <c r="B69" s="554" t="s">
        <v>564</v>
      </c>
      <c r="C69" s="259" t="s">
        <v>280</v>
      </c>
      <c r="D69" s="263">
        <v>2020</v>
      </c>
      <c r="E69" s="261"/>
      <c r="F69" s="260"/>
      <c r="G69" s="260"/>
      <c r="H69" s="260"/>
      <c r="I69" s="260"/>
      <c r="J69" s="258">
        <v>0</v>
      </c>
      <c r="K69" s="258"/>
      <c r="L69" s="258">
        <v>0</v>
      </c>
      <c r="M69" s="206">
        <v>0</v>
      </c>
      <c r="N69" s="346">
        <v>0</v>
      </c>
      <c r="O69" s="353"/>
      <c r="P69" s="353">
        <v>0</v>
      </c>
    </row>
    <row r="70" spans="1:16" ht="24.75" customHeight="1" x14ac:dyDescent="0.25">
      <c r="A70" s="360" t="s">
        <v>352</v>
      </c>
      <c r="B70" s="554" t="s">
        <v>564</v>
      </c>
      <c r="C70" s="259" t="s">
        <v>281</v>
      </c>
      <c r="D70" s="263">
        <v>2020</v>
      </c>
      <c r="E70" s="261"/>
      <c r="F70" s="260"/>
      <c r="G70" s="260"/>
      <c r="H70" s="260"/>
      <c r="I70" s="260"/>
      <c r="J70" s="258">
        <v>0</v>
      </c>
      <c r="K70" s="258"/>
      <c r="L70" s="258">
        <v>0</v>
      </c>
      <c r="M70" s="206">
        <v>0</v>
      </c>
      <c r="N70" s="346">
        <v>0</v>
      </c>
      <c r="O70" s="353"/>
      <c r="P70" s="353">
        <v>0</v>
      </c>
    </row>
    <row r="71" spans="1:16" ht="24.75" customHeight="1" x14ac:dyDescent="0.25">
      <c r="A71" s="360" t="s">
        <v>353</v>
      </c>
      <c r="B71" s="554" t="s">
        <v>564</v>
      </c>
      <c r="C71" s="259" t="s">
        <v>282</v>
      </c>
      <c r="D71" s="263">
        <v>2020</v>
      </c>
      <c r="E71" s="261"/>
      <c r="F71" s="260"/>
      <c r="G71" s="260"/>
      <c r="H71" s="260"/>
      <c r="I71" s="260"/>
      <c r="J71" s="258">
        <v>0</v>
      </c>
      <c r="K71" s="258"/>
      <c r="L71" s="258">
        <v>0</v>
      </c>
      <c r="M71" s="206">
        <v>0</v>
      </c>
      <c r="N71" s="346">
        <v>0</v>
      </c>
      <c r="O71" s="353"/>
      <c r="P71" s="353">
        <v>0</v>
      </c>
    </row>
    <row r="72" spans="1:16" ht="24.75" customHeight="1" x14ac:dyDescent="0.25">
      <c r="A72" s="362" t="s">
        <v>354</v>
      </c>
      <c r="B72" s="554" t="s">
        <v>564</v>
      </c>
      <c r="C72" s="259" t="s">
        <v>284</v>
      </c>
      <c r="D72" s="263">
        <v>2020</v>
      </c>
      <c r="E72" s="261"/>
      <c r="F72" s="260"/>
      <c r="G72" s="260"/>
      <c r="H72" s="260"/>
      <c r="I72" s="260"/>
      <c r="J72" s="258">
        <v>0</v>
      </c>
      <c r="K72" s="258"/>
      <c r="L72" s="258">
        <v>0</v>
      </c>
      <c r="M72" s="206">
        <v>0</v>
      </c>
      <c r="N72" s="346">
        <v>0</v>
      </c>
      <c r="O72" s="353"/>
      <c r="P72" s="353">
        <v>0</v>
      </c>
    </row>
    <row r="73" spans="1:16" s="7" customFormat="1" ht="24.75" customHeight="1" x14ac:dyDescent="0.25">
      <c r="A73" s="360" t="s">
        <v>355</v>
      </c>
      <c r="B73" s="554" t="s">
        <v>564</v>
      </c>
      <c r="C73" s="259" t="s">
        <v>287</v>
      </c>
      <c r="D73" s="263">
        <v>2020</v>
      </c>
      <c r="E73" s="261"/>
      <c r="F73" s="260"/>
      <c r="G73" s="260"/>
      <c r="H73" s="260"/>
      <c r="I73" s="260"/>
      <c r="J73" s="258">
        <v>0</v>
      </c>
      <c r="K73" s="258"/>
      <c r="L73" s="258">
        <v>0</v>
      </c>
      <c r="M73" s="206">
        <v>0</v>
      </c>
      <c r="N73" s="397">
        <v>0</v>
      </c>
      <c r="O73" s="353"/>
      <c r="P73" s="415">
        <v>0</v>
      </c>
    </row>
    <row r="74" spans="1:16" s="7" customFormat="1" ht="24.75" customHeight="1" x14ac:dyDescent="0.25">
      <c r="A74" s="360" t="s">
        <v>356</v>
      </c>
      <c r="B74" s="554" t="s">
        <v>564</v>
      </c>
      <c r="C74" s="259" t="s">
        <v>289</v>
      </c>
      <c r="D74" s="263">
        <v>2020</v>
      </c>
      <c r="E74" s="261"/>
      <c r="F74" s="260"/>
      <c r="G74" s="260"/>
      <c r="H74" s="260"/>
      <c r="I74" s="260"/>
      <c r="J74" s="258">
        <v>0</v>
      </c>
      <c r="K74" s="258"/>
      <c r="L74" s="258">
        <v>0</v>
      </c>
      <c r="M74" s="206">
        <v>0</v>
      </c>
      <c r="N74" s="346">
        <v>0</v>
      </c>
      <c r="O74" s="353"/>
      <c r="P74" s="353">
        <v>0</v>
      </c>
    </row>
    <row r="75" spans="1:16" s="7" customFormat="1" ht="24.75" customHeight="1" x14ac:dyDescent="0.25">
      <c r="A75" s="362" t="s">
        <v>357</v>
      </c>
      <c r="B75" s="554" t="s">
        <v>564</v>
      </c>
      <c r="C75" s="259" t="s">
        <v>295</v>
      </c>
      <c r="D75" s="263">
        <v>2020</v>
      </c>
      <c r="E75" s="261"/>
      <c r="F75" s="260"/>
      <c r="G75" s="260"/>
      <c r="H75" s="260"/>
      <c r="I75" s="260"/>
      <c r="J75" s="258">
        <v>0</v>
      </c>
      <c r="K75" s="258"/>
      <c r="L75" s="258">
        <v>0</v>
      </c>
      <c r="M75" s="206">
        <v>0</v>
      </c>
      <c r="N75" s="346">
        <v>0</v>
      </c>
      <c r="O75" s="353"/>
      <c r="P75" s="353">
        <v>0</v>
      </c>
    </row>
    <row r="76" spans="1:16" s="7" customFormat="1" ht="24.75" customHeight="1" x14ac:dyDescent="0.25">
      <c r="A76" s="360" t="s">
        <v>358</v>
      </c>
      <c r="B76" s="554" t="s">
        <v>564</v>
      </c>
      <c r="C76" s="259" t="s">
        <v>296</v>
      </c>
      <c r="D76" s="263">
        <v>2020</v>
      </c>
      <c r="E76" s="261"/>
      <c r="F76" s="260"/>
      <c r="G76" s="260"/>
      <c r="H76" s="260"/>
      <c r="I76" s="260"/>
      <c r="J76" s="258">
        <v>0</v>
      </c>
      <c r="K76" s="258"/>
      <c r="L76" s="258">
        <v>0</v>
      </c>
      <c r="M76" s="206">
        <v>0</v>
      </c>
      <c r="N76" s="346">
        <v>0</v>
      </c>
      <c r="O76" s="353"/>
      <c r="P76" s="353">
        <v>0</v>
      </c>
    </row>
    <row r="77" spans="1:16" s="7" customFormat="1" ht="24.75" customHeight="1" x14ac:dyDescent="0.25">
      <c r="A77" s="360" t="s">
        <v>359</v>
      </c>
      <c r="B77" s="554" t="s">
        <v>564</v>
      </c>
      <c r="C77" s="259" t="s">
        <v>298</v>
      </c>
      <c r="D77" s="263">
        <v>2020</v>
      </c>
      <c r="E77" s="261"/>
      <c r="F77" s="260"/>
      <c r="G77" s="260"/>
      <c r="H77" s="260"/>
      <c r="I77" s="260"/>
      <c r="J77" s="258">
        <v>0</v>
      </c>
      <c r="K77" s="258"/>
      <c r="L77" s="258">
        <v>0</v>
      </c>
      <c r="M77" s="206">
        <v>0</v>
      </c>
      <c r="N77" s="346">
        <v>0</v>
      </c>
      <c r="O77" s="353"/>
      <c r="P77" s="353">
        <v>0</v>
      </c>
    </row>
    <row r="78" spans="1:16" ht="24.75" customHeight="1" x14ac:dyDescent="0.25">
      <c r="A78" s="362" t="s">
        <v>360</v>
      </c>
      <c r="B78" s="554" t="s">
        <v>564</v>
      </c>
      <c r="C78" s="259" t="s">
        <v>300</v>
      </c>
      <c r="D78" s="263">
        <v>2020</v>
      </c>
      <c r="E78" s="261"/>
      <c r="F78" s="260"/>
      <c r="G78" s="260"/>
      <c r="H78" s="260"/>
      <c r="I78" s="260"/>
      <c r="J78" s="258">
        <v>0</v>
      </c>
      <c r="K78" s="258"/>
      <c r="L78" s="258">
        <v>0</v>
      </c>
      <c r="M78" s="206">
        <v>0</v>
      </c>
      <c r="N78" s="346">
        <v>0</v>
      </c>
      <c r="O78" s="353"/>
      <c r="P78" s="353">
        <v>0</v>
      </c>
    </row>
    <row r="79" spans="1:16" ht="24.75" customHeight="1" x14ac:dyDescent="0.25">
      <c r="A79" s="360" t="s">
        <v>361</v>
      </c>
      <c r="B79" s="554" t="s">
        <v>564</v>
      </c>
      <c r="C79" s="259" t="s">
        <v>304</v>
      </c>
      <c r="D79" s="263">
        <v>2020</v>
      </c>
      <c r="E79" s="261"/>
      <c r="F79" s="260"/>
      <c r="G79" s="260"/>
      <c r="H79" s="260"/>
      <c r="I79" s="260"/>
      <c r="J79" s="258">
        <v>0</v>
      </c>
      <c r="K79" s="258"/>
      <c r="L79" s="258">
        <v>0</v>
      </c>
      <c r="M79" s="206">
        <v>0</v>
      </c>
      <c r="N79" s="346">
        <v>0</v>
      </c>
      <c r="O79" s="353"/>
      <c r="P79" s="353">
        <v>0</v>
      </c>
    </row>
    <row r="80" spans="1:16" ht="24.75" customHeight="1" x14ac:dyDescent="0.25">
      <c r="A80" s="360" t="s">
        <v>362</v>
      </c>
      <c r="B80" s="554" t="s">
        <v>564</v>
      </c>
      <c r="C80" s="259" t="s">
        <v>306</v>
      </c>
      <c r="D80" s="263">
        <v>2020</v>
      </c>
      <c r="E80" s="261"/>
      <c r="F80" s="260"/>
      <c r="G80" s="260"/>
      <c r="H80" s="260"/>
      <c r="I80" s="260"/>
      <c r="J80" s="258">
        <v>0</v>
      </c>
      <c r="K80" s="258"/>
      <c r="L80" s="258">
        <v>0</v>
      </c>
      <c r="M80" s="206">
        <v>0</v>
      </c>
      <c r="N80" s="346">
        <v>0</v>
      </c>
      <c r="O80" s="353"/>
      <c r="P80" s="353">
        <v>0</v>
      </c>
    </row>
    <row r="81" spans="1:16" ht="24.75" customHeight="1" x14ac:dyDescent="0.25">
      <c r="A81" s="362" t="s">
        <v>363</v>
      </c>
      <c r="B81" s="554" t="s">
        <v>564</v>
      </c>
      <c r="C81" s="259" t="s">
        <v>307</v>
      </c>
      <c r="D81" s="263">
        <v>2020</v>
      </c>
      <c r="E81" s="261"/>
      <c r="F81" s="260"/>
      <c r="G81" s="260"/>
      <c r="H81" s="260"/>
      <c r="I81" s="260"/>
      <c r="J81" s="258">
        <v>0</v>
      </c>
      <c r="K81" s="258"/>
      <c r="L81" s="258">
        <v>0</v>
      </c>
      <c r="M81" s="206">
        <v>0</v>
      </c>
      <c r="N81" s="346">
        <v>0</v>
      </c>
      <c r="O81" s="353"/>
      <c r="P81" s="353">
        <v>0</v>
      </c>
    </row>
    <row r="82" spans="1:16" ht="24" customHeight="1" x14ac:dyDescent="0.25">
      <c r="A82" s="360" t="s">
        <v>364</v>
      </c>
      <c r="B82" s="554" t="s">
        <v>564</v>
      </c>
      <c r="C82" s="259" t="s">
        <v>311</v>
      </c>
      <c r="D82" s="263">
        <v>2020</v>
      </c>
      <c r="E82" s="261"/>
      <c r="F82" s="260"/>
      <c r="G82" s="260"/>
      <c r="H82" s="260"/>
      <c r="I82" s="260"/>
      <c r="J82" s="258">
        <v>0</v>
      </c>
      <c r="K82" s="258"/>
      <c r="L82" s="258">
        <v>0</v>
      </c>
      <c r="M82" s="206">
        <v>0</v>
      </c>
      <c r="N82" s="346">
        <v>0</v>
      </c>
      <c r="O82" s="353"/>
      <c r="P82" s="353">
        <v>0</v>
      </c>
    </row>
    <row r="83" spans="1:16" ht="24.75" customHeight="1" x14ac:dyDescent="0.25">
      <c r="A83" s="360" t="s">
        <v>365</v>
      </c>
      <c r="B83" s="554" t="s">
        <v>564</v>
      </c>
      <c r="C83" s="259" t="s">
        <v>312</v>
      </c>
      <c r="D83" s="263">
        <v>2020</v>
      </c>
      <c r="E83" s="261"/>
      <c r="F83" s="260"/>
      <c r="G83" s="260"/>
      <c r="H83" s="260"/>
      <c r="I83" s="260"/>
      <c r="J83" s="258">
        <v>0</v>
      </c>
      <c r="K83" s="258"/>
      <c r="L83" s="258">
        <v>0</v>
      </c>
      <c r="M83" s="206">
        <v>0</v>
      </c>
      <c r="N83" s="346">
        <v>0</v>
      </c>
      <c r="O83" s="353"/>
      <c r="P83" s="353">
        <v>0</v>
      </c>
    </row>
    <row r="84" spans="1:16" ht="32.25" customHeight="1" x14ac:dyDescent="0.25">
      <c r="A84" s="362" t="s">
        <v>366</v>
      </c>
      <c r="B84" s="554" t="s">
        <v>564</v>
      </c>
      <c r="C84" s="117" t="s">
        <v>51</v>
      </c>
      <c r="D84" s="263">
        <v>2020</v>
      </c>
      <c r="E84" s="152"/>
      <c r="F84" s="119"/>
      <c r="G84" s="120"/>
      <c r="H84" s="119"/>
      <c r="I84" s="120"/>
      <c r="J84" s="121">
        <v>0</v>
      </c>
      <c r="K84" s="179"/>
      <c r="L84" s="122">
        <v>0</v>
      </c>
      <c r="M84" s="206">
        <v>0</v>
      </c>
      <c r="N84" s="346">
        <v>0</v>
      </c>
      <c r="O84" s="322"/>
      <c r="P84" s="353">
        <v>0</v>
      </c>
    </row>
    <row r="85" spans="1:16" ht="32.25" customHeight="1" x14ac:dyDescent="0.25">
      <c r="A85" s="360" t="s">
        <v>367</v>
      </c>
      <c r="B85" s="554" t="s">
        <v>564</v>
      </c>
      <c r="C85" s="117" t="s">
        <v>53</v>
      </c>
      <c r="D85" s="263">
        <v>2020</v>
      </c>
      <c r="E85" s="152">
        <v>12250000</v>
      </c>
      <c r="F85" s="119"/>
      <c r="G85" s="120"/>
      <c r="H85" s="119"/>
      <c r="I85" s="120"/>
      <c r="J85" s="121">
        <v>0</v>
      </c>
      <c r="K85" s="179">
        <f>E85-J85</f>
        <v>12250000</v>
      </c>
      <c r="L85" s="122">
        <v>0</v>
      </c>
      <c r="M85" s="206">
        <v>0</v>
      </c>
      <c r="N85" s="321">
        <v>0</v>
      </c>
      <c r="O85" s="322"/>
      <c r="P85" s="346">
        <v>0</v>
      </c>
    </row>
    <row r="86" spans="1:16" ht="32.25" customHeight="1" x14ac:dyDescent="0.25">
      <c r="A86" s="360" t="s">
        <v>368</v>
      </c>
      <c r="B86" s="554" t="s">
        <v>564</v>
      </c>
      <c r="C86" s="117" t="s">
        <v>54</v>
      </c>
      <c r="D86" s="263">
        <v>2020</v>
      </c>
      <c r="E86" s="152">
        <v>5300000</v>
      </c>
      <c r="F86" s="119"/>
      <c r="G86" s="120"/>
      <c r="H86" s="119"/>
      <c r="I86" s="120"/>
      <c r="J86" s="121">
        <v>0</v>
      </c>
      <c r="K86" s="179">
        <f>E86-J86</f>
        <v>5300000</v>
      </c>
      <c r="L86" s="122">
        <v>0</v>
      </c>
      <c r="M86" s="206">
        <v>0</v>
      </c>
      <c r="N86" s="321">
        <v>0</v>
      </c>
      <c r="O86" s="322"/>
      <c r="P86" s="321">
        <v>0</v>
      </c>
    </row>
    <row r="87" spans="1:16" ht="30.75" customHeight="1" x14ac:dyDescent="0.25">
      <c r="A87" s="362" t="s">
        <v>369</v>
      </c>
      <c r="B87" s="554" t="s">
        <v>564</v>
      </c>
      <c r="C87" s="117" t="s">
        <v>56</v>
      </c>
      <c r="D87" s="263">
        <v>2019</v>
      </c>
      <c r="E87" s="152">
        <v>5500000</v>
      </c>
      <c r="F87" s="119"/>
      <c r="G87" s="120"/>
      <c r="H87" s="119"/>
      <c r="I87" s="120"/>
      <c r="J87" s="121">
        <v>0</v>
      </c>
      <c r="K87" s="179">
        <f>E87-J87</f>
        <v>5500000</v>
      </c>
      <c r="L87" s="122">
        <v>0</v>
      </c>
      <c r="M87" s="206">
        <v>0</v>
      </c>
      <c r="N87" s="321">
        <v>0</v>
      </c>
      <c r="O87" s="322"/>
      <c r="P87" s="321">
        <v>0</v>
      </c>
    </row>
    <row r="88" spans="1:16" ht="31.5" customHeight="1" x14ac:dyDescent="0.25">
      <c r="A88" s="360" t="s">
        <v>370</v>
      </c>
      <c r="B88" s="554" t="s">
        <v>564</v>
      </c>
      <c r="C88" s="257" t="s">
        <v>122</v>
      </c>
      <c r="D88" s="263">
        <v>2020</v>
      </c>
      <c r="E88" s="152"/>
      <c r="F88" s="245"/>
      <c r="G88" s="250"/>
      <c r="H88" s="245"/>
      <c r="I88" s="250"/>
      <c r="J88" s="180">
        <v>0</v>
      </c>
      <c r="K88" s="205"/>
      <c r="L88" s="258">
        <v>0</v>
      </c>
      <c r="M88" s="206">
        <v>0</v>
      </c>
      <c r="N88" s="346">
        <v>0</v>
      </c>
      <c r="O88" s="322"/>
      <c r="P88" s="353">
        <v>0</v>
      </c>
    </row>
    <row r="89" spans="1:16" ht="24.75" customHeight="1" x14ac:dyDescent="0.25">
      <c r="A89" s="360" t="s">
        <v>371</v>
      </c>
      <c r="B89" s="554" t="s">
        <v>564</v>
      </c>
      <c r="C89" s="259" t="s">
        <v>209</v>
      </c>
      <c r="D89" s="309">
        <v>2020</v>
      </c>
      <c r="E89" s="261"/>
      <c r="F89" s="260"/>
      <c r="G89" s="260"/>
      <c r="H89" s="260"/>
      <c r="I89" s="260"/>
      <c r="J89" s="258">
        <v>0</v>
      </c>
      <c r="K89" s="258"/>
      <c r="L89" s="258">
        <v>0</v>
      </c>
      <c r="M89" s="206">
        <v>0</v>
      </c>
      <c r="N89" s="346">
        <v>0</v>
      </c>
      <c r="O89" s="353"/>
      <c r="P89" s="355">
        <v>0</v>
      </c>
    </row>
    <row r="90" spans="1:16" ht="24" customHeight="1" x14ac:dyDescent="0.25">
      <c r="A90" s="362" t="s">
        <v>372</v>
      </c>
      <c r="B90" s="554" t="s">
        <v>564</v>
      </c>
      <c r="C90" s="259" t="s">
        <v>212</v>
      </c>
      <c r="D90" s="309">
        <v>2020</v>
      </c>
      <c r="E90" s="261"/>
      <c r="F90" s="260"/>
      <c r="G90" s="260"/>
      <c r="H90" s="260"/>
      <c r="I90" s="260"/>
      <c r="J90" s="258">
        <v>0</v>
      </c>
      <c r="K90" s="258"/>
      <c r="L90" s="258">
        <v>0</v>
      </c>
      <c r="M90" s="206">
        <v>0</v>
      </c>
      <c r="N90" s="346">
        <v>0</v>
      </c>
      <c r="O90" s="353"/>
      <c r="P90" s="355">
        <v>0</v>
      </c>
    </row>
    <row r="91" spans="1:16" ht="24.75" customHeight="1" x14ac:dyDescent="0.25">
      <c r="A91" s="360" t="s">
        <v>373</v>
      </c>
      <c r="B91" s="554" t="s">
        <v>564</v>
      </c>
      <c r="C91" s="259" t="s">
        <v>214</v>
      </c>
      <c r="D91" s="309">
        <v>2020</v>
      </c>
      <c r="E91" s="261"/>
      <c r="F91" s="260"/>
      <c r="G91" s="260"/>
      <c r="H91" s="260"/>
      <c r="I91" s="260"/>
      <c r="J91" s="258">
        <v>0</v>
      </c>
      <c r="K91" s="258"/>
      <c r="L91" s="258">
        <v>0</v>
      </c>
      <c r="M91" s="206">
        <v>0</v>
      </c>
      <c r="N91" s="346">
        <v>0</v>
      </c>
      <c r="O91" s="353"/>
      <c r="P91" s="355">
        <v>0</v>
      </c>
    </row>
    <row r="92" spans="1:16" ht="24.75" customHeight="1" x14ac:dyDescent="0.25">
      <c r="A92" s="360" t="s">
        <v>374</v>
      </c>
      <c r="B92" s="554" t="s">
        <v>564</v>
      </c>
      <c r="C92" s="259" t="s">
        <v>215</v>
      </c>
      <c r="D92" s="309">
        <v>2020</v>
      </c>
      <c r="E92" s="261"/>
      <c r="F92" s="260"/>
      <c r="G92" s="260"/>
      <c r="H92" s="260"/>
      <c r="I92" s="260"/>
      <c r="J92" s="258">
        <v>0</v>
      </c>
      <c r="K92" s="258"/>
      <c r="L92" s="258">
        <v>0</v>
      </c>
      <c r="M92" s="206">
        <v>0</v>
      </c>
      <c r="N92" s="346">
        <v>0</v>
      </c>
      <c r="O92" s="353"/>
      <c r="P92" s="355">
        <v>0</v>
      </c>
    </row>
    <row r="93" spans="1:16" ht="24.75" customHeight="1" x14ac:dyDescent="0.25">
      <c r="A93" s="362" t="s">
        <v>375</v>
      </c>
      <c r="B93" s="554" t="s">
        <v>564</v>
      </c>
      <c r="C93" s="259" t="s">
        <v>217</v>
      </c>
      <c r="D93" s="309">
        <v>2020</v>
      </c>
      <c r="E93" s="261"/>
      <c r="F93" s="260"/>
      <c r="G93" s="260"/>
      <c r="H93" s="260"/>
      <c r="I93" s="260"/>
      <c r="J93" s="258">
        <v>0</v>
      </c>
      <c r="K93" s="258"/>
      <c r="L93" s="258">
        <v>0</v>
      </c>
      <c r="M93" s="206">
        <v>0</v>
      </c>
      <c r="N93" s="346">
        <v>0</v>
      </c>
      <c r="O93" s="353"/>
      <c r="P93" s="355">
        <v>0</v>
      </c>
    </row>
    <row r="94" spans="1:16" ht="24.75" customHeight="1" x14ac:dyDescent="0.25">
      <c r="A94" s="360" t="s">
        <v>376</v>
      </c>
      <c r="B94" s="554" t="s">
        <v>564</v>
      </c>
      <c r="C94" s="259" t="s">
        <v>219</v>
      </c>
      <c r="D94" s="309">
        <v>2020</v>
      </c>
      <c r="E94" s="261"/>
      <c r="F94" s="260"/>
      <c r="G94" s="260"/>
      <c r="H94" s="260"/>
      <c r="I94" s="260"/>
      <c r="J94" s="258">
        <v>0</v>
      </c>
      <c r="K94" s="258"/>
      <c r="L94" s="258">
        <v>0</v>
      </c>
      <c r="M94" s="206">
        <v>0</v>
      </c>
      <c r="N94" s="346">
        <v>0</v>
      </c>
      <c r="O94" s="353"/>
      <c r="P94" s="355">
        <v>0</v>
      </c>
    </row>
    <row r="95" spans="1:16" ht="24.75" customHeight="1" x14ac:dyDescent="0.25">
      <c r="A95" s="360" t="s">
        <v>377</v>
      </c>
      <c r="B95" s="554" t="s">
        <v>564</v>
      </c>
      <c r="C95" s="259" t="s">
        <v>220</v>
      </c>
      <c r="D95" s="309">
        <v>2020</v>
      </c>
      <c r="E95" s="261"/>
      <c r="F95" s="260"/>
      <c r="G95" s="260"/>
      <c r="H95" s="260"/>
      <c r="I95" s="260"/>
      <c r="J95" s="258">
        <v>0</v>
      </c>
      <c r="K95" s="258"/>
      <c r="L95" s="258">
        <v>0</v>
      </c>
      <c r="M95" s="206">
        <v>0</v>
      </c>
      <c r="N95" s="346">
        <v>0</v>
      </c>
      <c r="O95" s="353"/>
      <c r="P95" s="355">
        <v>0</v>
      </c>
    </row>
    <row r="96" spans="1:16" ht="24.75" customHeight="1" x14ac:dyDescent="0.25">
      <c r="A96" s="362" t="s">
        <v>378</v>
      </c>
      <c r="B96" s="554" t="s">
        <v>564</v>
      </c>
      <c r="C96" s="259" t="s">
        <v>221</v>
      </c>
      <c r="D96" s="309">
        <v>2020</v>
      </c>
      <c r="E96" s="261"/>
      <c r="F96" s="260"/>
      <c r="G96" s="260"/>
      <c r="H96" s="260"/>
      <c r="I96" s="260"/>
      <c r="J96" s="258">
        <v>0</v>
      </c>
      <c r="K96" s="258"/>
      <c r="L96" s="258">
        <v>0</v>
      </c>
      <c r="M96" s="206">
        <v>0</v>
      </c>
      <c r="N96" s="346">
        <v>0</v>
      </c>
      <c r="O96" s="353"/>
      <c r="P96" s="355">
        <v>0</v>
      </c>
    </row>
    <row r="97" spans="1:16" ht="24.75" customHeight="1" x14ac:dyDescent="0.25">
      <c r="A97" s="360" t="s">
        <v>379</v>
      </c>
      <c r="B97" s="554" t="s">
        <v>564</v>
      </c>
      <c r="C97" s="259" t="s">
        <v>223</v>
      </c>
      <c r="D97" s="309">
        <v>2020</v>
      </c>
      <c r="E97" s="261"/>
      <c r="F97" s="260"/>
      <c r="G97" s="260"/>
      <c r="H97" s="260"/>
      <c r="I97" s="260"/>
      <c r="J97" s="258">
        <v>0</v>
      </c>
      <c r="K97" s="258"/>
      <c r="L97" s="258">
        <v>0</v>
      </c>
      <c r="M97" s="206">
        <v>0</v>
      </c>
      <c r="N97" s="346">
        <v>0</v>
      </c>
      <c r="O97" s="353"/>
      <c r="P97" s="355">
        <v>0</v>
      </c>
    </row>
    <row r="98" spans="1:16" ht="24.75" customHeight="1" x14ac:dyDescent="0.25">
      <c r="A98" s="360" t="s">
        <v>380</v>
      </c>
      <c r="B98" s="554" t="s">
        <v>564</v>
      </c>
      <c r="C98" s="259" t="s">
        <v>226</v>
      </c>
      <c r="D98" s="309">
        <v>2020</v>
      </c>
      <c r="E98" s="261"/>
      <c r="F98" s="260"/>
      <c r="G98" s="260"/>
      <c r="H98" s="260"/>
      <c r="I98" s="260"/>
      <c r="J98" s="258">
        <v>0</v>
      </c>
      <c r="K98" s="258"/>
      <c r="L98" s="258">
        <v>0</v>
      </c>
      <c r="M98" s="206">
        <v>0</v>
      </c>
      <c r="N98" s="346">
        <v>0</v>
      </c>
      <c r="O98" s="353"/>
      <c r="P98" s="355">
        <v>0</v>
      </c>
    </row>
    <row r="99" spans="1:16" ht="24.75" customHeight="1" x14ac:dyDescent="0.25">
      <c r="A99" s="362" t="s">
        <v>381</v>
      </c>
      <c r="B99" s="554" t="s">
        <v>564</v>
      </c>
      <c r="C99" s="259" t="s">
        <v>247</v>
      </c>
      <c r="D99" s="309">
        <v>2020</v>
      </c>
      <c r="E99" s="261"/>
      <c r="F99" s="260"/>
      <c r="G99" s="260"/>
      <c r="H99" s="260"/>
      <c r="I99" s="260"/>
      <c r="J99" s="258">
        <v>0</v>
      </c>
      <c r="K99" s="258"/>
      <c r="L99" s="258">
        <v>0</v>
      </c>
      <c r="M99" s="206">
        <v>0</v>
      </c>
      <c r="N99" s="346">
        <v>0</v>
      </c>
      <c r="O99" s="353"/>
      <c r="P99" s="355">
        <v>0</v>
      </c>
    </row>
    <row r="100" spans="1:16" ht="24.75" customHeight="1" x14ac:dyDescent="0.25">
      <c r="A100" s="360" t="s">
        <v>382</v>
      </c>
      <c r="B100" s="554" t="s">
        <v>564</v>
      </c>
      <c r="C100" s="259" t="s">
        <v>248</v>
      </c>
      <c r="D100" s="309">
        <v>2020</v>
      </c>
      <c r="E100" s="261"/>
      <c r="F100" s="260"/>
      <c r="G100" s="260"/>
      <c r="H100" s="260"/>
      <c r="I100" s="260"/>
      <c r="J100" s="258">
        <v>0</v>
      </c>
      <c r="K100" s="258"/>
      <c r="L100" s="258">
        <v>0</v>
      </c>
      <c r="M100" s="206">
        <v>0</v>
      </c>
      <c r="N100" s="346">
        <v>0</v>
      </c>
      <c r="O100" s="353"/>
      <c r="P100" s="355">
        <v>0</v>
      </c>
    </row>
    <row r="101" spans="1:16" ht="24.75" customHeight="1" x14ac:dyDescent="0.25">
      <c r="A101" s="360" t="s">
        <v>383</v>
      </c>
      <c r="B101" s="554" t="s">
        <v>564</v>
      </c>
      <c r="C101" s="259" t="s">
        <v>251</v>
      </c>
      <c r="D101" s="263">
        <v>2020</v>
      </c>
      <c r="E101" s="261"/>
      <c r="F101" s="260"/>
      <c r="G101" s="260"/>
      <c r="H101" s="260"/>
      <c r="I101" s="260"/>
      <c r="J101" s="258">
        <v>0</v>
      </c>
      <c r="K101" s="258"/>
      <c r="L101" s="258">
        <v>0</v>
      </c>
      <c r="M101" s="206">
        <v>0</v>
      </c>
      <c r="N101" s="346">
        <v>0</v>
      </c>
      <c r="O101" s="353"/>
      <c r="P101" s="355">
        <v>0</v>
      </c>
    </row>
    <row r="102" spans="1:16" ht="24.75" customHeight="1" x14ac:dyDescent="0.25">
      <c r="A102" s="362" t="s">
        <v>384</v>
      </c>
      <c r="B102" s="554" t="s">
        <v>564</v>
      </c>
      <c r="C102" s="259" t="s">
        <v>255</v>
      </c>
      <c r="D102" s="309">
        <v>2020</v>
      </c>
      <c r="E102" s="261"/>
      <c r="F102" s="260"/>
      <c r="G102" s="260"/>
      <c r="H102" s="260"/>
      <c r="I102" s="260"/>
      <c r="J102" s="258">
        <v>0</v>
      </c>
      <c r="K102" s="258"/>
      <c r="L102" s="258">
        <v>0</v>
      </c>
      <c r="M102" s="206">
        <v>0</v>
      </c>
      <c r="N102" s="346">
        <v>0</v>
      </c>
      <c r="O102" s="353"/>
      <c r="P102" s="355">
        <v>0</v>
      </c>
    </row>
    <row r="103" spans="1:16" ht="24.75" customHeight="1" x14ac:dyDescent="0.25">
      <c r="A103" s="360" t="s">
        <v>385</v>
      </c>
      <c r="B103" s="554" t="s">
        <v>564</v>
      </c>
      <c r="C103" s="259" t="s">
        <v>256</v>
      </c>
      <c r="D103" s="309">
        <v>2020</v>
      </c>
      <c r="E103" s="261"/>
      <c r="F103" s="260"/>
      <c r="G103" s="260"/>
      <c r="H103" s="260"/>
      <c r="I103" s="260"/>
      <c r="J103" s="258">
        <v>0</v>
      </c>
      <c r="K103" s="258"/>
      <c r="L103" s="258">
        <v>0</v>
      </c>
      <c r="M103" s="206">
        <v>0</v>
      </c>
      <c r="N103" s="346">
        <v>0</v>
      </c>
      <c r="O103" s="353"/>
      <c r="P103" s="355">
        <v>0</v>
      </c>
    </row>
    <row r="104" spans="1:16" ht="24.75" customHeight="1" x14ac:dyDescent="0.25">
      <c r="A104" s="360" t="s">
        <v>386</v>
      </c>
      <c r="B104" s="554" t="s">
        <v>564</v>
      </c>
      <c r="C104" s="259" t="s">
        <v>257</v>
      </c>
      <c r="D104" s="309">
        <v>2020</v>
      </c>
      <c r="E104" s="261"/>
      <c r="F104" s="260"/>
      <c r="G104" s="260"/>
      <c r="H104" s="260"/>
      <c r="I104" s="260"/>
      <c r="J104" s="258">
        <v>0</v>
      </c>
      <c r="K104" s="258"/>
      <c r="L104" s="258">
        <v>0</v>
      </c>
      <c r="M104" s="206">
        <v>0</v>
      </c>
      <c r="N104" s="346">
        <v>0</v>
      </c>
      <c r="O104" s="353"/>
      <c r="P104" s="355">
        <v>0</v>
      </c>
    </row>
    <row r="105" spans="1:16" ht="24.75" customHeight="1" x14ac:dyDescent="0.25">
      <c r="A105" s="362" t="s">
        <v>387</v>
      </c>
      <c r="B105" s="554" t="s">
        <v>564</v>
      </c>
      <c r="C105" s="259" t="s">
        <v>258</v>
      </c>
      <c r="D105" s="309">
        <v>2020</v>
      </c>
      <c r="E105" s="261"/>
      <c r="F105" s="260"/>
      <c r="G105" s="260"/>
      <c r="H105" s="260"/>
      <c r="I105" s="260"/>
      <c r="J105" s="258">
        <v>0</v>
      </c>
      <c r="K105" s="258"/>
      <c r="L105" s="258">
        <v>0</v>
      </c>
      <c r="M105" s="206">
        <v>0</v>
      </c>
      <c r="N105" s="346">
        <v>0</v>
      </c>
      <c r="O105" s="353"/>
      <c r="P105" s="355">
        <v>0</v>
      </c>
    </row>
    <row r="106" spans="1:16" ht="24.75" customHeight="1" x14ac:dyDescent="0.25">
      <c r="A106" s="360" t="s">
        <v>388</v>
      </c>
      <c r="B106" s="554" t="s">
        <v>564</v>
      </c>
      <c r="C106" s="259" t="s">
        <v>259</v>
      </c>
      <c r="D106" s="309">
        <v>2020</v>
      </c>
      <c r="E106" s="261"/>
      <c r="F106" s="260"/>
      <c r="G106" s="260"/>
      <c r="H106" s="260"/>
      <c r="I106" s="260"/>
      <c r="J106" s="258">
        <v>0</v>
      </c>
      <c r="K106" s="258"/>
      <c r="L106" s="258">
        <v>0</v>
      </c>
      <c r="M106" s="206">
        <v>0</v>
      </c>
      <c r="N106" s="346">
        <v>0</v>
      </c>
      <c r="O106" s="353"/>
      <c r="P106" s="355">
        <v>0</v>
      </c>
    </row>
    <row r="107" spans="1:16" ht="24.75" customHeight="1" x14ac:dyDescent="0.25">
      <c r="A107" s="360" t="s">
        <v>389</v>
      </c>
      <c r="B107" s="554" t="s">
        <v>564</v>
      </c>
      <c r="C107" s="259" t="s">
        <v>260</v>
      </c>
      <c r="D107" s="309">
        <v>2020</v>
      </c>
      <c r="E107" s="261"/>
      <c r="F107" s="260"/>
      <c r="G107" s="260"/>
      <c r="H107" s="260"/>
      <c r="I107" s="260"/>
      <c r="J107" s="258">
        <v>0</v>
      </c>
      <c r="K107" s="258"/>
      <c r="L107" s="258">
        <v>0</v>
      </c>
      <c r="M107" s="206">
        <v>0</v>
      </c>
      <c r="N107" s="346">
        <v>0</v>
      </c>
      <c r="O107" s="353"/>
      <c r="P107" s="355">
        <v>0</v>
      </c>
    </row>
    <row r="108" spans="1:16" ht="24.75" customHeight="1" x14ac:dyDescent="0.25">
      <c r="A108" s="362" t="s">
        <v>390</v>
      </c>
      <c r="B108" s="554" t="s">
        <v>564</v>
      </c>
      <c r="C108" s="259" t="s">
        <v>262</v>
      </c>
      <c r="D108" s="309">
        <v>2020</v>
      </c>
      <c r="E108" s="261"/>
      <c r="F108" s="260"/>
      <c r="G108" s="260"/>
      <c r="H108" s="260"/>
      <c r="I108" s="260"/>
      <c r="J108" s="258">
        <v>0</v>
      </c>
      <c r="K108" s="258"/>
      <c r="L108" s="258">
        <v>0</v>
      </c>
      <c r="M108" s="206">
        <v>0</v>
      </c>
      <c r="N108" s="346">
        <v>0</v>
      </c>
      <c r="O108" s="353"/>
      <c r="P108" s="355">
        <v>0</v>
      </c>
    </row>
    <row r="109" spans="1:16" ht="24.75" customHeight="1" x14ac:dyDescent="0.25">
      <c r="A109" s="360" t="s">
        <v>391</v>
      </c>
      <c r="B109" s="554" t="s">
        <v>564</v>
      </c>
      <c r="C109" s="259" t="s">
        <v>263</v>
      </c>
      <c r="D109" s="309">
        <v>2020</v>
      </c>
      <c r="E109" s="261"/>
      <c r="F109" s="260"/>
      <c r="G109" s="260"/>
      <c r="H109" s="260"/>
      <c r="I109" s="260"/>
      <c r="J109" s="258">
        <v>0</v>
      </c>
      <c r="K109" s="258"/>
      <c r="L109" s="258">
        <v>0</v>
      </c>
      <c r="M109" s="206">
        <v>0</v>
      </c>
      <c r="N109" s="346">
        <v>0</v>
      </c>
      <c r="O109" s="353"/>
      <c r="P109" s="355">
        <v>0</v>
      </c>
    </row>
    <row r="110" spans="1:16" ht="24.75" customHeight="1" x14ac:dyDescent="0.25">
      <c r="A110" s="360" t="s">
        <v>392</v>
      </c>
      <c r="B110" s="554" t="s">
        <v>564</v>
      </c>
      <c r="C110" s="259" t="s">
        <v>264</v>
      </c>
      <c r="D110" s="309">
        <v>2020</v>
      </c>
      <c r="E110" s="261"/>
      <c r="F110" s="260"/>
      <c r="G110" s="260"/>
      <c r="H110" s="260"/>
      <c r="I110" s="260"/>
      <c r="J110" s="258">
        <v>0</v>
      </c>
      <c r="K110" s="258"/>
      <c r="L110" s="258">
        <v>0</v>
      </c>
      <c r="M110" s="206">
        <v>0</v>
      </c>
      <c r="N110" s="346">
        <v>0</v>
      </c>
      <c r="O110" s="353"/>
      <c r="P110" s="355">
        <v>0</v>
      </c>
    </row>
    <row r="111" spans="1:16" ht="24" customHeight="1" x14ac:dyDescent="0.25">
      <c r="A111" s="362" t="s">
        <v>543</v>
      </c>
      <c r="B111" s="554" t="s">
        <v>564</v>
      </c>
      <c r="C111" s="259" t="s">
        <v>265</v>
      </c>
      <c r="D111" s="309">
        <v>2020</v>
      </c>
      <c r="E111" s="261"/>
      <c r="F111" s="260"/>
      <c r="G111" s="260"/>
      <c r="H111" s="260"/>
      <c r="I111" s="260"/>
      <c r="J111" s="258">
        <v>0</v>
      </c>
      <c r="K111" s="258"/>
      <c r="L111" s="258">
        <v>0</v>
      </c>
      <c r="M111" s="206">
        <v>0</v>
      </c>
      <c r="N111" s="346">
        <v>0</v>
      </c>
      <c r="O111" s="353"/>
      <c r="P111" s="355">
        <v>0</v>
      </c>
    </row>
    <row r="112" spans="1:16" ht="24.75" customHeight="1" x14ac:dyDescent="0.25">
      <c r="A112" s="360" t="s">
        <v>544</v>
      </c>
      <c r="B112" s="554" t="s">
        <v>564</v>
      </c>
      <c r="C112" s="259" t="s">
        <v>267</v>
      </c>
      <c r="D112" s="309">
        <v>2020</v>
      </c>
      <c r="E112" s="261"/>
      <c r="F112" s="260"/>
      <c r="G112" s="260"/>
      <c r="H112" s="260"/>
      <c r="I112" s="260"/>
      <c r="J112" s="258">
        <v>0</v>
      </c>
      <c r="K112" s="258"/>
      <c r="L112" s="258">
        <v>0</v>
      </c>
      <c r="M112" s="206">
        <v>0</v>
      </c>
      <c r="N112" s="346">
        <v>0</v>
      </c>
      <c r="O112" s="353"/>
      <c r="P112" s="355">
        <v>0</v>
      </c>
    </row>
    <row r="113" spans="1:16" ht="24.75" customHeight="1" x14ac:dyDescent="0.25">
      <c r="A113" s="360" t="s">
        <v>545</v>
      </c>
      <c r="B113" s="554" t="s">
        <v>564</v>
      </c>
      <c r="C113" s="259" t="s">
        <v>270</v>
      </c>
      <c r="D113" s="309">
        <v>2020</v>
      </c>
      <c r="E113" s="261"/>
      <c r="F113" s="260"/>
      <c r="G113" s="260"/>
      <c r="H113" s="260"/>
      <c r="I113" s="260"/>
      <c r="J113" s="258">
        <v>0</v>
      </c>
      <c r="K113" s="258"/>
      <c r="L113" s="258">
        <v>0</v>
      </c>
      <c r="M113" s="206">
        <v>0</v>
      </c>
      <c r="N113" s="355">
        <v>0</v>
      </c>
      <c r="O113" s="353"/>
      <c r="P113" s="346">
        <v>0</v>
      </c>
    </row>
    <row r="114" spans="1:16" ht="24.75" customHeight="1" x14ac:dyDescent="0.25">
      <c r="A114" s="362" t="s">
        <v>546</v>
      </c>
      <c r="B114" s="554" t="s">
        <v>564</v>
      </c>
      <c r="C114" s="259" t="s">
        <v>271</v>
      </c>
      <c r="D114" s="263">
        <v>2020</v>
      </c>
      <c r="E114" s="261"/>
      <c r="F114" s="260"/>
      <c r="G114" s="260"/>
      <c r="H114" s="260"/>
      <c r="I114" s="260"/>
      <c r="J114" s="258">
        <v>0</v>
      </c>
      <c r="K114" s="258"/>
      <c r="L114" s="258">
        <v>0</v>
      </c>
      <c r="M114" s="206">
        <v>0</v>
      </c>
      <c r="N114" s="355">
        <v>0</v>
      </c>
      <c r="O114" s="353"/>
      <c r="P114" s="346">
        <v>0</v>
      </c>
    </row>
    <row r="115" spans="1:16" ht="24.75" customHeight="1" x14ac:dyDescent="0.25">
      <c r="A115" s="360" t="s">
        <v>547</v>
      </c>
      <c r="B115" s="554" t="s">
        <v>564</v>
      </c>
      <c r="C115" s="259" t="s">
        <v>272</v>
      </c>
      <c r="D115" s="263">
        <v>2020</v>
      </c>
      <c r="E115" s="261"/>
      <c r="F115" s="260"/>
      <c r="G115" s="260"/>
      <c r="H115" s="260"/>
      <c r="I115" s="260"/>
      <c r="J115" s="258">
        <v>0</v>
      </c>
      <c r="K115" s="258"/>
      <c r="L115" s="258">
        <v>0</v>
      </c>
      <c r="M115" s="206">
        <v>0</v>
      </c>
      <c r="N115" s="355">
        <v>0</v>
      </c>
      <c r="O115" s="353"/>
      <c r="P115" s="346">
        <v>0</v>
      </c>
    </row>
    <row r="116" spans="1:16" ht="24.75" customHeight="1" x14ac:dyDescent="0.25">
      <c r="A116" s="360" t="s">
        <v>548</v>
      </c>
      <c r="B116" s="554" t="s">
        <v>564</v>
      </c>
      <c r="C116" s="259" t="s">
        <v>274</v>
      </c>
      <c r="D116" s="263">
        <v>2020</v>
      </c>
      <c r="E116" s="261"/>
      <c r="F116" s="260"/>
      <c r="G116" s="260"/>
      <c r="H116" s="260"/>
      <c r="I116" s="260"/>
      <c r="J116" s="258">
        <v>0</v>
      </c>
      <c r="K116" s="258"/>
      <c r="L116" s="258">
        <v>0</v>
      </c>
      <c r="M116" s="206">
        <v>0</v>
      </c>
      <c r="N116" s="355">
        <v>0</v>
      </c>
      <c r="O116" s="353"/>
      <c r="P116" s="346">
        <v>0</v>
      </c>
    </row>
    <row r="117" spans="1:16" ht="24.75" customHeight="1" x14ac:dyDescent="0.25">
      <c r="A117" s="362" t="s">
        <v>549</v>
      </c>
      <c r="B117" s="554" t="s">
        <v>564</v>
      </c>
      <c r="C117" s="259" t="s">
        <v>275</v>
      </c>
      <c r="D117" s="263">
        <v>2020</v>
      </c>
      <c r="E117" s="261"/>
      <c r="F117" s="260"/>
      <c r="G117" s="260"/>
      <c r="H117" s="260"/>
      <c r="I117" s="260"/>
      <c r="J117" s="258">
        <v>0</v>
      </c>
      <c r="K117" s="258"/>
      <c r="L117" s="258">
        <v>0</v>
      </c>
      <c r="M117" s="206">
        <v>0</v>
      </c>
      <c r="N117" s="355">
        <v>0</v>
      </c>
      <c r="O117" s="353"/>
      <c r="P117" s="346">
        <v>0</v>
      </c>
    </row>
    <row r="118" spans="1:16" ht="24.75" customHeight="1" x14ac:dyDescent="0.25">
      <c r="A118" s="360" t="s">
        <v>550</v>
      </c>
      <c r="B118" s="554" t="s">
        <v>564</v>
      </c>
      <c r="C118" s="259" t="s">
        <v>276</v>
      </c>
      <c r="D118" s="263">
        <v>2020</v>
      </c>
      <c r="E118" s="261"/>
      <c r="F118" s="260"/>
      <c r="G118" s="260"/>
      <c r="H118" s="260"/>
      <c r="I118" s="260"/>
      <c r="J118" s="258">
        <v>0</v>
      </c>
      <c r="K118" s="258"/>
      <c r="L118" s="258">
        <v>0</v>
      </c>
      <c r="M118" s="206">
        <v>0</v>
      </c>
      <c r="N118" s="355">
        <v>0</v>
      </c>
      <c r="O118" s="353"/>
      <c r="P118" s="355">
        <v>0</v>
      </c>
    </row>
    <row r="119" spans="1:16" ht="26.25" customHeight="1" x14ac:dyDescent="0.25">
      <c r="A119" s="360" t="s">
        <v>551</v>
      </c>
      <c r="B119" s="554" t="s">
        <v>564</v>
      </c>
      <c r="C119" s="259" t="s">
        <v>277</v>
      </c>
      <c r="D119" s="263">
        <v>2020</v>
      </c>
      <c r="E119" s="261"/>
      <c r="F119" s="260"/>
      <c r="G119" s="260"/>
      <c r="H119" s="260"/>
      <c r="I119" s="260"/>
      <c r="J119" s="258">
        <v>0</v>
      </c>
      <c r="K119" s="258"/>
      <c r="L119" s="258">
        <v>0</v>
      </c>
      <c r="M119" s="206">
        <v>0</v>
      </c>
      <c r="N119" s="355">
        <v>0</v>
      </c>
      <c r="O119" s="353"/>
      <c r="P119" s="355">
        <v>0</v>
      </c>
    </row>
    <row r="120" spans="1:16" ht="24.75" customHeight="1" x14ac:dyDescent="0.25">
      <c r="A120" s="362" t="s">
        <v>554</v>
      </c>
      <c r="B120" s="554" t="s">
        <v>564</v>
      </c>
      <c r="C120" s="259" t="s">
        <v>278</v>
      </c>
      <c r="D120" s="263">
        <v>2020</v>
      </c>
      <c r="E120" s="261"/>
      <c r="F120" s="260"/>
      <c r="G120" s="260"/>
      <c r="H120" s="260"/>
      <c r="I120" s="260"/>
      <c r="J120" s="258">
        <v>0</v>
      </c>
      <c r="K120" s="258"/>
      <c r="L120" s="258">
        <v>0</v>
      </c>
      <c r="M120" s="206">
        <v>0</v>
      </c>
      <c r="N120" s="355">
        <v>0</v>
      </c>
      <c r="O120" s="353"/>
      <c r="P120" s="355">
        <v>0</v>
      </c>
    </row>
    <row r="121" spans="1:16" ht="24.75" customHeight="1" x14ac:dyDescent="0.25">
      <c r="A121" s="360" t="s">
        <v>552</v>
      </c>
      <c r="B121" s="554" t="s">
        <v>564</v>
      </c>
      <c r="C121" s="259" t="s">
        <v>283</v>
      </c>
      <c r="D121" s="263">
        <v>2020</v>
      </c>
      <c r="E121" s="261"/>
      <c r="F121" s="260"/>
      <c r="G121" s="260"/>
      <c r="H121" s="260"/>
      <c r="I121" s="260"/>
      <c r="J121" s="258">
        <v>0</v>
      </c>
      <c r="K121" s="258"/>
      <c r="L121" s="258">
        <v>0</v>
      </c>
      <c r="M121" s="206">
        <v>0</v>
      </c>
      <c r="N121" s="355">
        <v>0</v>
      </c>
      <c r="O121" s="353"/>
      <c r="P121" s="346">
        <v>0</v>
      </c>
    </row>
    <row r="122" spans="1:16" ht="24.75" customHeight="1" x14ac:dyDescent="0.25">
      <c r="A122" s="360" t="s">
        <v>393</v>
      </c>
      <c r="B122" s="554" t="s">
        <v>564</v>
      </c>
      <c r="C122" s="259" t="s">
        <v>285</v>
      </c>
      <c r="D122" s="263">
        <v>2020</v>
      </c>
      <c r="E122" s="261"/>
      <c r="F122" s="260"/>
      <c r="G122" s="260"/>
      <c r="H122" s="260"/>
      <c r="I122" s="260"/>
      <c r="J122" s="258">
        <v>0</v>
      </c>
      <c r="K122" s="258"/>
      <c r="L122" s="258">
        <v>0</v>
      </c>
      <c r="M122" s="206">
        <v>0</v>
      </c>
      <c r="N122" s="355">
        <v>0</v>
      </c>
      <c r="O122" s="353"/>
      <c r="P122" s="346">
        <v>0</v>
      </c>
    </row>
    <row r="123" spans="1:16" ht="24.75" customHeight="1" x14ac:dyDescent="0.25">
      <c r="A123" s="362" t="s">
        <v>394</v>
      </c>
      <c r="B123" s="554" t="s">
        <v>564</v>
      </c>
      <c r="C123" s="259" t="s">
        <v>286</v>
      </c>
      <c r="D123" s="263">
        <v>2020</v>
      </c>
      <c r="E123" s="261"/>
      <c r="F123" s="260"/>
      <c r="G123" s="260"/>
      <c r="H123" s="260"/>
      <c r="I123" s="260"/>
      <c r="J123" s="258">
        <v>0</v>
      </c>
      <c r="K123" s="258"/>
      <c r="L123" s="258">
        <v>0</v>
      </c>
      <c r="M123" s="206">
        <v>0</v>
      </c>
      <c r="N123" s="355">
        <v>0</v>
      </c>
      <c r="O123" s="353"/>
      <c r="P123" s="346">
        <v>0</v>
      </c>
    </row>
    <row r="124" spans="1:16" ht="24.75" customHeight="1" x14ac:dyDescent="0.25">
      <c r="A124" s="360" t="s">
        <v>395</v>
      </c>
      <c r="B124" s="554" t="s">
        <v>564</v>
      </c>
      <c r="C124" s="259" t="s">
        <v>288</v>
      </c>
      <c r="D124" s="263">
        <v>2020</v>
      </c>
      <c r="E124" s="261"/>
      <c r="F124" s="260"/>
      <c r="G124" s="260"/>
      <c r="H124" s="260"/>
      <c r="I124" s="260"/>
      <c r="J124" s="258">
        <v>0</v>
      </c>
      <c r="K124" s="258"/>
      <c r="L124" s="258">
        <v>0</v>
      </c>
      <c r="M124" s="206">
        <v>0</v>
      </c>
      <c r="N124" s="355">
        <v>0</v>
      </c>
      <c r="O124" s="353"/>
      <c r="P124" s="346">
        <v>0</v>
      </c>
    </row>
    <row r="125" spans="1:16" ht="24.75" customHeight="1" x14ac:dyDescent="0.25">
      <c r="A125" s="360" t="s">
        <v>396</v>
      </c>
      <c r="B125" s="554" t="s">
        <v>564</v>
      </c>
      <c r="C125" s="259" t="s">
        <v>290</v>
      </c>
      <c r="D125" s="263">
        <v>2020</v>
      </c>
      <c r="E125" s="261"/>
      <c r="F125" s="260"/>
      <c r="G125" s="260"/>
      <c r="H125" s="260"/>
      <c r="I125" s="260"/>
      <c r="J125" s="258">
        <v>0</v>
      </c>
      <c r="K125" s="258"/>
      <c r="L125" s="258">
        <v>0</v>
      </c>
      <c r="M125" s="206">
        <v>0</v>
      </c>
      <c r="N125" s="355">
        <v>0</v>
      </c>
      <c r="O125" s="353"/>
      <c r="P125" s="346">
        <v>0</v>
      </c>
    </row>
    <row r="126" spans="1:16" ht="24.75" customHeight="1" x14ac:dyDescent="0.25">
      <c r="A126" s="362" t="s">
        <v>397</v>
      </c>
      <c r="B126" s="554" t="s">
        <v>564</v>
      </c>
      <c r="C126" s="259" t="s">
        <v>291</v>
      </c>
      <c r="D126" s="263">
        <v>2020</v>
      </c>
      <c r="E126" s="261"/>
      <c r="F126" s="260"/>
      <c r="G126" s="260"/>
      <c r="H126" s="260"/>
      <c r="I126" s="260"/>
      <c r="J126" s="258">
        <v>0</v>
      </c>
      <c r="K126" s="258"/>
      <c r="L126" s="258">
        <v>0</v>
      </c>
      <c r="M126" s="206">
        <v>0</v>
      </c>
      <c r="N126" s="355">
        <v>0</v>
      </c>
      <c r="O126" s="353"/>
      <c r="P126" s="346">
        <v>0</v>
      </c>
    </row>
    <row r="127" spans="1:16" ht="24.75" customHeight="1" x14ac:dyDescent="0.25">
      <c r="A127" s="360" t="s">
        <v>398</v>
      </c>
      <c r="B127" s="554" t="s">
        <v>564</v>
      </c>
      <c r="C127" s="259" t="s">
        <v>292</v>
      </c>
      <c r="D127" s="263">
        <v>2020</v>
      </c>
      <c r="E127" s="261"/>
      <c r="F127" s="260"/>
      <c r="G127" s="260"/>
      <c r="H127" s="260"/>
      <c r="I127" s="260"/>
      <c r="J127" s="258">
        <v>0</v>
      </c>
      <c r="K127" s="258"/>
      <c r="L127" s="258">
        <v>0</v>
      </c>
      <c r="M127" s="206">
        <v>0</v>
      </c>
      <c r="N127" s="355">
        <v>0</v>
      </c>
      <c r="O127" s="353"/>
      <c r="P127" s="346">
        <v>0</v>
      </c>
    </row>
    <row r="128" spans="1:16" ht="24.75" customHeight="1" x14ac:dyDescent="0.25">
      <c r="A128" s="360" t="s">
        <v>399</v>
      </c>
      <c r="B128" s="554" t="s">
        <v>564</v>
      </c>
      <c r="C128" s="259" t="s">
        <v>293</v>
      </c>
      <c r="D128" s="263">
        <v>2020</v>
      </c>
      <c r="E128" s="261"/>
      <c r="F128" s="260"/>
      <c r="G128" s="260"/>
      <c r="H128" s="260"/>
      <c r="I128" s="260"/>
      <c r="J128" s="258">
        <v>0</v>
      </c>
      <c r="K128" s="258"/>
      <c r="L128" s="258">
        <v>0</v>
      </c>
      <c r="M128" s="206">
        <v>0</v>
      </c>
      <c r="N128" s="355">
        <v>0</v>
      </c>
      <c r="O128" s="353"/>
      <c r="P128" s="346">
        <v>0</v>
      </c>
    </row>
    <row r="129" spans="1:16" ht="33.75" customHeight="1" x14ac:dyDescent="0.25">
      <c r="A129" s="362" t="s">
        <v>400</v>
      </c>
      <c r="B129" s="557" t="s">
        <v>571</v>
      </c>
      <c r="C129" s="162" t="s">
        <v>786</v>
      </c>
      <c r="D129" s="263">
        <v>2020</v>
      </c>
      <c r="E129" s="261"/>
      <c r="F129" s="260"/>
      <c r="G129" s="260"/>
      <c r="H129" s="260"/>
      <c r="I129" s="260"/>
      <c r="J129" s="258">
        <v>0</v>
      </c>
      <c r="K129" s="258"/>
      <c r="L129" s="258">
        <v>0</v>
      </c>
      <c r="M129" s="206">
        <v>0</v>
      </c>
      <c r="N129" s="355">
        <v>0</v>
      </c>
      <c r="O129" s="353"/>
      <c r="P129" s="346">
        <v>0</v>
      </c>
    </row>
    <row r="130" spans="1:16" ht="24" customHeight="1" x14ac:dyDescent="0.25">
      <c r="A130" s="360" t="s">
        <v>401</v>
      </c>
      <c r="B130" s="554" t="s">
        <v>564</v>
      </c>
      <c r="C130" s="259" t="s">
        <v>294</v>
      </c>
      <c r="D130" s="263">
        <v>2020</v>
      </c>
      <c r="E130" s="261"/>
      <c r="F130" s="260"/>
      <c r="G130" s="260"/>
      <c r="H130" s="260"/>
      <c r="I130" s="260"/>
      <c r="J130" s="258">
        <v>0</v>
      </c>
      <c r="K130" s="258"/>
      <c r="L130" s="258">
        <v>0</v>
      </c>
      <c r="M130" s="206">
        <v>0</v>
      </c>
      <c r="N130" s="355">
        <v>0</v>
      </c>
      <c r="O130" s="353"/>
      <c r="P130" s="346">
        <v>0</v>
      </c>
    </row>
    <row r="131" spans="1:16" ht="24.75" customHeight="1" x14ac:dyDescent="0.25">
      <c r="A131" s="360" t="s">
        <v>402</v>
      </c>
      <c r="B131" s="554" t="s">
        <v>564</v>
      </c>
      <c r="C131" s="259" t="s">
        <v>297</v>
      </c>
      <c r="D131" s="263">
        <v>2020</v>
      </c>
      <c r="E131" s="261"/>
      <c r="F131" s="260"/>
      <c r="G131" s="260"/>
      <c r="H131" s="260"/>
      <c r="I131" s="260"/>
      <c r="J131" s="258">
        <v>0</v>
      </c>
      <c r="K131" s="258"/>
      <c r="L131" s="258">
        <v>0</v>
      </c>
      <c r="M131" s="206">
        <v>0</v>
      </c>
      <c r="N131" s="355">
        <v>0</v>
      </c>
      <c r="O131" s="353"/>
      <c r="P131" s="346">
        <v>0</v>
      </c>
    </row>
    <row r="132" spans="1:16" ht="24.75" customHeight="1" x14ac:dyDescent="0.25">
      <c r="A132" s="362" t="s">
        <v>403</v>
      </c>
      <c r="B132" s="554" t="s">
        <v>564</v>
      </c>
      <c r="C132" s="259" t="s">
        <v>299</v>
      </c>
      <c r="D132" s="263">
        <v>2020</v>
      </c>
      <c r="E132" s="261"/>
      <c r="F132" s="260"/>
      <c r="G132" s="260"/>
      <c r="H132" s="260"/>
      <c r="I132" s="260"/>
      <c r="J132" s="258">
        <v>0</v>
      </c>
      <c r="K132" s="258"/>
      <c r="L132" s="258">
        <v>0</v>
      </c>
      <c r="M132" s="206">
        <v>0</v>
      </c>
      <c r="N132" s="355">
        <v>0</v>
      </c>
      <c r="O132" s="353"/>
      <c r="P132" s="346">
        <v>0</v>
      </c>
    </row>
    <row r="133" spans="1:16" ht="20.25" customHeight="1" x14ac:dyDescent="0.25">
      <c r="A133" s="360" t="s">
        <v>404</v>
      </c>
      <c r="B133" s="554" t="s">
        <v>564</v>
      </c>
      <c r="C133" s="259" t="s">
        <v>301</v>
      </c>
      <c r="D133" s="263">
        <v>2020</v>
      </c>
      <c r="E133" s="261"/>
      <c r="F133" s="260"/>
      <c r="G133" s="260"/>
      <c r="H133" s="260"/>
      <c r="I133" s="260"/>
      <c r="J133" s="258">
        <v>0</v>
      </c>
      <c r="K133" s="258"/>
      <c r="L133" s="258">
        <v>0</v>
      </c>
      <c r="M133" s="206">
        <v>0</v>
      </c>
      <c r="N133" s="355">
        <v>0</v>
      </c>
      <c r="O133" s="353"/>
      <c r="P133" s="346">
        <v>0</v>
      </c>
    </row>
    <row r="134" spans="1:16" ht="24.75" customHeight="1" x14ac:dyDescent="0.25">
      <c r="A134" s="360" t="s">
        <v>405</v>
      </c>
      <c r="B134" s="554" t="s">
        <v>564</v>
      </c>
      <c r="C134" s="259" t="s">
        <v>302</v>
      </c>
      <c r="D134" s="263">
        <v>2020</v>
      </c>
      <c r="E134" s="261"/>
      <c r="F134" s="260"/>
      <c r="G134" s="260"/>
      <c r="H134" s="260"/>
      <c r="I134" s="260"/>
      <c r="J134" s="258">
        <v>0</v>
      </c>
      <c r="K134" s="258"/>
      <c r="L134" s="258">
        <v>0</v>
      </c>
      <c r="M134" s="206">
        <v>0</v>
      </c>
      <c r="N134" s="355">
        <v>0</v>
      </c>
      <c r="O134" s="353"/>
      <c r="P134" s="346">
        <v>0</v>
      </c>
    </row>
    <row r="135" spans="1:16" ht="24.75" customHeight="1" x14ac:dyDescent="0.25">
      <c r="A135" s="362" t="s">
        <v>406</v>
      </c>
      <c r="B135" s="554" t="s">
        <v>564</v>
      </c>
      <c r="C135" s="259" t="s">
        <v>303</v>
      </c>
      <c r="D135" s="263">
        <v>2020</v>
      </c>
      <c r="E135" s="261"/>
      <c r="F135" s="260"/>
      <c r="G135" s="260"/>
      <c r="H135" s="260"/>
      <c r="I135" s="260"/>
      <c r="J135" s="258">
        <v>0</v>
      </c>
      <c r="K135" s="258"/>
      <c r="L135" s="258">
        <v>0</v>
      </c>
      <c r="M135" s="206">
        <v>0</v>
      </c>
      <c r="N135" s="355">
        <v>0</v>
      </c>
      <c r="O135" s="353"/>
      <c r="P135" s="346">
        <v>0</v>
      </c>
    </row>
    <row r="136" spans="1:16" ht="24.75" customHeight="1" x14ac:dyDescent="0.25">
      <c r="A136" s="360" t="s">
        <v>407</v>
      </c>
      <c r="B136" s="554" t="s">
        <v>564</v>
      </c>
      <c r="C136" s="259" t="s">
        <v>305</v>
      </c>
      <c r="D136" s="263">
        <v>2020</v>
      </c>
      <c r="E136" s="261"/>
      <c r="F136" s="260"/>
      <c r="G136" s="260"/>
      <c r="H136" s="260"/>
      <c r="I136" s="260"/>
      <c r="J136" s="258">
        <v>0</v>
      </c>
      <c r="K136" s="258"/>
      <c r="L136" s="258">
        <v>0</v>
      </c>
      <c r="M136" s="206">
        <v>0</v>
      </c>
      <c r="N136" s="355">
        <v>0</v>
      </c>
      <c r="O136" s="353"/>
      <c r="P136" s="346">
        <v>0</v>
      </c>
    </row>
    <row r="137" spans="1:16" ht="24.75" customHeight="1" x14ac:dyDescent="0.25">
      <c r="A137" s="360" t="s">
        <v>408</v>
      </c>
      <c r="B137" s="554" t="s">
        <v>564</v>
      </c>
      <c r="C137" s="259" t="s">
        <v>308</v>
      </c>
      <c r="D137" s="263">
        <v>2020</v>
      </c>
      <c r="E137" s="261"/>
      <c r="F137" s="260"/>
      <c r="G137" s="260"/>
      <c r="H137" s="260"/>
      <c r="I137" s="260"/>
      <c r="J137" s="258">
        <v>0</v>
      </c>
      <c r="K137" s="258"/>
      <c r="L137" s="258">
        <v>0</v>
      </c>
      <c r="M137" s="206">
        <v>0</v>
      </c>
      <c r="N137" s="355">
        <v>0</v>
      </c>
      <c r="O137" s="353"/>
      <c r="P137" s="346">
        <v>0</v>
      </c>
    </row>
    <row r="138" spans="1:16" ht="24.75" customHeight="1" x14ac:dyDescent="0.25">
      <c r="A138" s="362" t="s">
        <v>409</v>
      </c>
      <c r="B138" s="554" t="s">
        <v>564</v>
      </c>
      <c r="C138" s="259" t="s">
        <v>309</v>
      </c>
      <c r="D138" s="263">
        <v>2020</v>
      </c>
      <c r="E138" s="261"/>
      <c r="F138" s="260"/>
      <c r="G138" s="260"/>
      <c r="H138" s="260"/>
      <c r="I138" s="260"/>
      <c r="J138" s="258">
        <v>0</v>
      </c>
      <c r="K138" s="258"/>
      <c r="L138" s="258">
        <v>0</v>
      </c>
      <c r="M138" s="206">
        <v>0</v>
      </c>
      <c r="N138" s="355">
        <v>0</v>
      </c>
      <c r="O138" s="353"/>
      <c r="P138" s="346">
        <v>0</v>
      </c>
    </row>
    <row r="139" spans="1:16" ht="24.75" customHeight="1" x14ac:dyDescent="0.25">
      <c r="A139" s="360" t="s">
        <v>410</v>
      </c>
      <c r="B139" s="554" t="s">
        <v>564</v>
      </c>
      <c r="C139" s="259" t="s">
        <v>310</v>
      </c>
      <c r="D139" s="263">
        <v>2020</v>
      </c>
      <c r="E139" s="261"/>
      <c r="F139" s="260"/>
      <c r="G139" s="260"/>
      <c r="H139" s="260"/>
      <c r="I139" s="260"/>
      <c r="J139" s="258">
        <v>0</v>
      </c>
      <c r="K139" s="258"/>
      <c r="L139" s="258">
        <v>0</v>
      </c>
      <c r="M139" s="206">
        <v>0</v>
      </c>
      <c r="N139" s="355">
        <v>0</v>
      </c>
      <c r="O139" s="353"/>
      <c r="P139" s="346">
        <v>0</v>
      </c>
    </row>
    <row r="140" spans="1:16" ht="24.75" customHeight="1" x14ac:dyDescent="0.25">
      <c r="A140" s="360" t="s">
        <v>411</v>
      </c>
      <c r="B140" s="554" t="s">
        <v>564</v>
      </c>
      <c r="C140" s="259" t="s">
        <v>313</v>
      </c>
      <c r="D140" s="263">
        <v>2020</v>
      </c>
      <c r="E140" s="261"/>
      <c r="F140" s="260"/>
      <c r="G140" s="260"/>
      <c r="H140" s="260"/>
      <c r="I140" s="260"/>
      <c r="J140" s="258">
        <v>0</v>
      </c>
      <c r="K140" s="258"/>
      <c r="L140" s="258">
        <v>0</v>
      </c>
      <c r="M140" s="206">
        <v>0</v>
      </c>
      <c r="N140" s="355">
        <v>0</v>
      </c>
      <c r="O140" s="353"/>
      <c r="P140" s="346">
        <v>0</v>
      </c>
    </row>
    <row r="141" spans="1:16" ht="24.75" customHeight="1" x14ac:dyDescent="0.25">
      <c r="A141" s="362" t="s">
        <v>412</v>
      </c>
      <c r="B141" s="554" t="s">
        <v>564</v>
      </c>
      <c r="C141" s="259" t="s">
        <v>314</v>
      </c>
      <c r="D141" s="263">
        <v>2020</v>
      </c>
      <c r="E141" s="261"/>
      <c r="F141" s="260"/>
      <c r="G141" s="260"/>
      <c r="H141" s="260"/>
      <c r="I141" s="260"/>
      <c r="J141" s="258">
        <v>0</v>
      </c>
      <c r="K141" s="258"/>
      <c r="L141" s="258">
        <v>0</v>
      </c>
      <c r="M141" s="206">
        <v>0</v>
      </c>
      <c r="N141" s="355">
        <v>0</v>
      </c>
      <c r="O141" s="353"/>
      <c r="P141" s="346">
        <v>0</v>
      </c>
    </row>
    <row r="142" spans="1:16" ht="24.75" customHeight="1" x14ac:dyDescent="0.25">
      <c r="A142" s="360" t="s">
        <v>413</v>
      </c>
      <c r="B142" s="554" t="s">
        <v>564</v>
      </c>
      <c r="C142" s="259" t="s">
        <v>315</v>
      </c>
      <c r="D142" s="263">
        <v>2020</v>
      </c>
      <c r="E142" s="261"/>
      <c r="F142" s="260"/>
      <c r="G142" s="260"/>
      <c r="H142" s="260"/>
      <c r="I142" s="260"/>
      <c r="J142" s="258">
        <v>0</v>
      </c>
      <c r="K142" s="258"/>
      <c r="L142" s="258">
        <v>0</v>
      </c>
      <c r="M142" s="206">
        <v>0</v>
      </c>
      <c r="N142" s="355">
        <v>0</v>
      </c>
      <c r="O142" s="353"/>
      <c r="P142" s="346">
        <v>0</v>
      </c>
    </row>
    <row r="143" spans="1:16" ht="24.75" customHeight="1" x14ac:dyDescent="0.25">
      <c r="A143" s="360" t="s">
        <v>414</v>
      </c>
      <c r="B143" s="554" t="s">
        <v>564</v>
      </c>
      <c r="C143" s="259" t="s">
        <v>316</v>
      </c>
      <c r="D143" s="263">
        <v>2020</v>
      </c>
      <c r="E143" s="261"/>
      <c r="F143" s="260"/>
      <c r="G143" s="260"/>
      <c r="H143" s="260"/>
      <c r="I143" s="260"/>
      <c r="J143" s="258">
        <v>0</v>
      </c>
      <c r="K143" s="258"/>
      <c r="L143" s="258">
        <v>0</v>
      </c>
      <c r="M143" s="206">
        <v>0</v>
      </c>
      <c r="N143" s="355">
        <v>0</v>
      </c>
      <c r="O143" s="353"/>
      <c r="P143" s="411">
        <v>0</v>
      </c>
    </row>
    <row r="144" spans="1:16" ht="24.75" customHeight="1" x14ac:dyDescent="0.25">
      <c r="A144" s="362" t="s">
        <v>415</v>
      </c>
      <c r="B144" s="554" t="s">
        <v>564</v>
      </c>
      <c r="C144" s="259" t="s">
        <v>317</v>
      </c>
      <c r="D144" s="263">
        <v>2020</v>
      </c>
      <c r="E144" s="261"/>
      <c r="F144" s="260"/>
      <c r="G144" s="260"/>
      <c r="H144" s="260"/>
      <c r="I144" s="260"/>
      <c r="J144" s="258">
        <v>0</v>
      </c>
      <c r="K144" s="258"/>
      <c r="L144" s="258">
        <v>0</v>
      </c>
      <c r="M144" s="206">
        <v>0</v>
      </c>
      <c r="N144" s="355">
        <v>0</v>
      </c>
      <c r="O144" s="353"/>
      <c r="P144" s="411">
        <v>0</v>
      </c>
    </row>
    <row r="145" spans="1:16" ht="24.75" customHeight="1" x14ac:dyDescent="0.25">
      <c r="A145" s="360" t="s">
        <v>416</v>
      </c>
      <c r="B145" s="554" t="s">
        <v>564</v>
      </c>
      <c r="C145" s="259" t="s">
        <v>318</v>
      </c>
      <c r="D145" s="263">
        <v>2020</v>
      </c>
      <c r="E145" s="261"/>
      <c r="F145" s="260"/>
      <c r="G145" s="260"/>
      <c r="H145" s="260"/>
      <c r="I145" s="260"/>
      <c r="J145" s="258">
        <v>0</v>
      </c>
      <c r="K145" s="258"/>
      <c r="L145" s="258">
        <v>0</v>
      </c>
      <c r="M145" s="206">
        <v>0</v>
      </c>
      <c r="N145" s="355">
        <v>0</v>
      </c>
      <c r="O145" s="353"/>
      <c r="P145" s="411">
        <v>0</v>
      </c>
    </row>
    <row r="146" spans="1:16" ht="24.75" customHeight="1" x14ac:dyDescent="0.25">
      <c r="A146" s="360" t="s">
        <v>417</v>
      </c>
      <c r="B146" s="554" t="s">
        <v>564</v>
      </c>
      <c r="C146" s="259" t="s">
        <v>319</v>
      </c>
      <c r="D146" s="263">
        <v>2020</v>
      </c>
      <c r="E146" s="261"/>
      <c r="F146" s="260"/>
      <c r="G146" s="260"/>
      <c r="H146" s="260"/>
      <c r="I146" s="260"/>
      <c r="J146" s="258">
        <v>0</v>
      </c>
      <c r="K146" s="258"/>
      <c r="L146" s="258">
        <v>0</v>
      </c>
      <c r="M146" s="206">
        <v>0</v>
      </c>
      <c r="N146" s="355">
        <v>0</v>
      </c>
      <c r="O146" s="353"/>
      <c r="P146" s="346">
        <v>0</v>
      </c>
    </row>
    <row r="147" spans="1:16" ht="24" customHeight="1" x14ac:dyDescent="0.25">
      <c r="A147" s="362" t="s">
        <v>418</v>
      </c>
      <c r="B147" s="557" t="s">
        <v>569</v>
      </c>
      <c r="C147" s="259" t="s">
        <v>320</v>
      </c>
      <c r="D147" s="263">
        <v>2020</v>
      </c>
      <c r="E147" s="261"/>
      <c r="F147" s="260"/>
      <c r="G147" s="260"/>
      <c r="H147" s="260"/>
      <c r="I147" s="260"/>
      <c r="J147" s="258">
        <v>0</v>
      </c>
      <c r="K147" s="258"/>
      <c r="L147" s="258">
        <v>0</v>
      </c>
      <c r="M147" s="206">
        <v>0</v>
      </c>
      <c r="N147" s="355">
        <v>0</v>
      </c>
      <c r="O147" s="353"/>
      <c r="P147" s="346">
        <v>0</v>
      </c>
    </row>
    <row r="148" spans="1:16" ht="32.25" customHeight="1" x14ac:dyDescent="0.25">
      <c r="A148" s="360" t="s">
        <v>419</v>
      </c>
      <c r="B148" s="557" t="s">
        <v>569</v>
      </c>
      <c r="C148" s="162" t="s">
        <v>487</v>
      </c>
      <c r="D148" s="263">
        <v>2017</v>
      </c>
      <c r="E148" s="170">
        <v>559200</v>
      </c>
      <c r="F148" s="260"/>
      <c r="G148" s="260"/>
      <c r="H148" s="260"/>
      <c r="I148" s="260"/>
      <c r="J148" s="258">
        <v>0</v>
      </c>
      <c r="K148" s="258"/>
      <c r="L148" s="206">
        <v>2340.6</v>
      </c>
      <c r="M148" s="206">
        <v>0</v>
      </c>
      <c r="N148" s="346">
        <v>0</v>
      </c>
      <c r="O148" s="353"/>
      <c r="P148" s="346">
        <v>0</v>
      </c>
    </row>
    <row r="149" spans="1:16" ht="24.75" customHeight="1" x14ac:dyDescent="0.25">
      <c r="A149" s="360" t="s">
        <v>420</v>
      </c>
      <c r="B149" s="554" t="s">
        <v>564</v>
      </c>
      <c r="C149" s="259" t="s">
        <v>321</v>
      </c>
      <c r="D149" s="263">
        <v>2020</v>
      </c>
      <c r="E149" s="261"/>
      <c r="F149" s="260"/>
      <c r="G149" s="260"/>
      <c r="H149" s="260"/>
      <c r="I149" s="260"/>
      <c r="J149" s="258">
        <v>0</v>
      </c>
      <c r="K149" s="258"/>
      <c r="L149" s="258">
        <v>0</v>
      </c>
      <c r="M149" s="206">
        <v>0</v>
      </c>
      <c r="N149" s="346">
        <v>0</v>
      </c>
      <c r="O149" s="353"/>
      <c r="P149" s="346">
        <v>0</v>
      </c>
    </row>
    <row r="150" spans="1:16" ht="24" customHeight="1" x14ac:dyDescent="0.25">
      <c r="A150" s="362" t="s">
        <v>421</v>
      </c>
      <c r="B150" s="554" t="s">
        <v>564</v>
      </c>
      <c r="C150" s="259" t="s">
        <v>322</v>
      </c>
      <c r="D150" s="263">
        <v>2020</v>
      </c>
      <c r="E150" s="261"/>
      <c r="F150" s="260"/>
      <c r="G150" s="260"/>
      <c r="H150" s="260"/>
      <c r="I150" s="260"/>
      <c r="J150" s="258">
        <v>0</v>
      </c>
      <c r="K150" s="258"/>
      <c r="L150" s="258">
        <v>0</v>
      </c>
      <c r="M150" s="206">
        <v>0</v>
      </c>
      <c r="N150" s="346">
        <v>0</v>
      </c>
      <c r="O150" s="353"/>
      <c r="P150" s="346">
        <v>0</v>
      </c>
    </row>
    <row r="151" spans="1:16" ht="24" customHeight="1" x14ac:dyDescent="0.25">
      <c r="A151" s="360" t="s">
        <v>422</v>
      </c>
      <c r="B151" s="554" t="s">
        <v>564</v>
      </c>
      <c r="C151" s="259" t="s">
        <v>323</v>
      </c>
      <c r="D151" s="263">
        <v>2020</v>
      </c>
      <c r="E151" s="261"/>
      <c r="F151" s="260"/>
      <c r="G151" s="260"/>
      <c r="H151" s="260"/>
      <c r="I151" s="260"/>
      <c r="J151" s="258">
        <v>0</v>
      </c>
      <c r="K151" s="258"/>
      <c r="L151" s="258">
        <v>0</v>
      </c>
      <c r="M151" s="206">
        <v>0</v>
      </c>
      <c r="N151" s="346">
        <v>0</v>
      </c>
      <c r="O151" s="353"/>
      <c r="P151" s="346">
        <v>0</v>
      </c>
    </row>
    <row r="152" spans="1:16" ht="23.25" customHeight="1" x14ac:dyDescent="0.25">
      <c r="A152" s="360" t="s">
        <v>423</v>
      </c>
      <c r="B152" s="554" t="s">
        <v>564</v>
      </c>
      <c r="C152" s="259" t="s">
        <v>324</v>
      </c>
      <c r="D152" s="263">
        <v>2020</v>
      </c>
      <c r="E152" s="261"/>
      <c r="F152" s="260"/>
      <c r="G152" s="260"/>
      <c r="H152" s="260"/>
      <c r="I152" s="260"/>
      <c r="J152" s="258">
        <v>0</v>
      </c>
      <c r="K152" s="258"/>
      <c r="L152" s="258">
        <v>0</v>
      </c>
      <c r="M152" s="206">
        <v>0</v>
      </c>
      <c r="N152" s="346">
        <v>0</v>
      </c>
      <c r="O152" s="353"/>
      <c r="P152" s="346">
        <v>0</v>
      </c>
    </row>
    <row r="153" spans="1:16" ht="24.75" customHeight="1" x14ac:dyDescent="0.25">
      <c r="A153" s="362" t="s">
        <v>424</v>
      </c>
      <c r="B153" s="554" t="s">
        <v>564</v>
      </c>
      <c r="C153" s="259" t="s">
        <v>325</v>
      </c>
      <c r="D153" s="263">
        <v>2020</v>
      </c>
      <c r="E153" s="261"/>
      <c r="F153" s="260"/>
      <c r="G153" s="260"/>
      <c r="H153" s="260"/>
      <c r="I153" s="260"/>
      <c r="J153" s="258">
        <v>0</v>
      </c>
      <c r="K153" s="258"/>
      <c r="L153" s="258">
        <v>0</v>
      </c>
      <c r="M153" s="206">
        <v>0</v>
      </c>
      <c r="N153" s="346">
        <v>0</v>
      </c>
      <c r="O153" s="353"/>
      <c r="P153" s="346">
        <v>0</v>
      </c>
    </row>
    <row r="154" spans="1:16" ht="24.75" customHeight="1" x14ac:dyDescent="0.25">
      <c r="A154" s="360" t="s">
        <v>425</v>
      </c>
      <c r="B154" s="554" t="s">
        <v>564</v>
      </c>
      <c r="C154" s="259" t="s">
        <v>326</v>
      </c>
      <c r="D154" s="263">
        <v>2020</v>
      </c>
      <c r="E154" s="261"/>
      <c r="F154" s="260"/>
      <c r="G154" s="260"/>
      <c r="H154" s="260"/>
      <c r="I154" s="260"/>
      <c r="J154" s="258">
        <v>0</v>
      </c>
      <c r="K154" s="258"/>
      <c r="L154" s="258">
        <v>0</v>
      </c>
      <c r="M154" s="206">
        <v>0</v>
      </c>
      <c r="N154" s="346">
        <v>0</v>
      </c>
      <c r="O154" s="353"/>
      <c r="P154" s="346">
        <v>0</v>
      </c>
    </row>
    <row r="155" spans="1:16" ht="24" customHeight="1" x14ac:dyDescent="0.25">
      <c r="A155" s="360" t="s">
        <v>426</v>
      </c>
      <c r="B155" s="554" t="s">
        <v>564</v>
      </c>
      <c r="C155" s="259" t="s">
        <v>327</v>
      </c>
      <c r="D155" s="263">
        <v>2020</v>
      </c>
      <c r="E155" s="261"/>
      <c r="F155" s="260"/>
      <c r="G155" s="260"/>
      <c r="H155" s="260"/>
      <c r="I155" s="260"/>
      <c r="J155" s="258">
        <v>0</v>
      </c>
      <c r="K155" s="258"/>
      <c r="L155" s="258">
        <v>0</v>
      </c>
      <c r="M155" s="206">
        <v>0</v>
      </c>
      <c r="N155" s="346">
        <v>0</v>
      </c>
      <c r="O155" s="353"/>
      <c r="P155" s="346">
        <v>0</v>
      </c>
    </row>
    <row r="156" spans="1:16" ht="24.75" customHeight="1" x14ac:dyDescent="0.25">
      <c r="A156" s="362" t="s">
        <v>427</v>
      </c>
      <c r="B156" s="554" t="s">
        <v>564</v>
      </c>
      <c r="C156" s="259" t="s">
        <v>328</v>
      </c>
      <c r="D156" s="263">
        <v>2020</v>
      </c>
      <c r="E156" s="261"/>
      <c r="F156" s="260"/>
      <c r="G156" s="260"/>
      <c r="H156" s="260"/>
      <c r="I156" s="260"/>
      <c r="J156" s="258">
        <v>0</v>
      </c>
      <c r="K156" s="258"/>
      <c r="L156" s="258">
        <v>0</v>
      </c>
      <c r="M156" s="206">
        <v>0</v>
      </c>
      <c r="N156" s="346">
        <v>0</v>
      </c>
      <c r="O156" s="353"/>
      <c r="P156" s="346">
        <v>0</v>
      </c>
    </row>
    <row r="157" spans="1:16" ht="24.75" customHeight="1" x14ac:dyDescent="0.25">
      <c r="A157" s="360" t="s">
        <v>428</v>
      </c>
      <c r="B157" s="554" t="s">
        <v>564</v>
      </c>
      <c r="C157" s="259" t="s">
        <v>329</v>
      </c>
      <c r="D157" s="263">
        <v>2020</v>
      </c>
      <c r="E157" s="261"/>
      <c r="F157" s="260"/>
      <c r="G157" s="260"/>
      <c r="H157" s="260"/>
      <c r="I157" s="260"/>
      <c r="J157" s="258">
        <v>0</v>
      </c>
      <c r="K157" s="258"/>
      <c r="L157" s="258">
        <v>0</v>
      </c>
      <c r="M157" s="206">
        <v>0</v>
      </c>
      <c r="N157" s="346">
        <v>0</v>
      </c>
      <c r="O157" s="353"/>
      <c r="P157" s="346">
        <v>0</v>
      </c>
    </row>
    <row r="158" spans="1:16" ht="24.75" customHeight="1" x14ac:dyDescent="0.25">
      <c r="A158" s="360" t="s">
        <v>429</v>
      </c>
      <c r="B158" s="554" t="s">
        <v>564</v>
      </c>
      <c r="C158" s="259" t="s">
        <v>330</v>
      </c>
      <c r="D158" s="263">
        <v>2020</v>
      </c>
      <c r="E158" s="261"/>
      <c r="F158" s="260"/>
      <c r="G158" s="260"/>
      <c r="H158" s="260"/>
      <c r="I158" s="260"/>
      <c r="J158" s="258">
        <v>0</v>
      </c>
      <c r="K158" s="258"/>
      <c r="L158" s="258">
        <v>0</v>
      </c>
      <c r="M158" s="206">
        <v>0</v>
      </c>
      <c r="N158" s="346">
        <v>0</v>
      </c>
      <c r="O158" s="353"/>
      <c r="P158" s="346">
        <v>0</v>
      </c>
    </row>
    <row r="159" spans="1:16" ht="24.75" customHeight="1" x14ac:dyDescent="0.25">
      <c r="A159" s="362" t="s">
        <v>430</v>
      </c>
      <c r="B159" s="554" t="s">
        <v>564</v>
      </c>
      <c r="C159" s="259" t="s">
        <v>331</v>
      </c>
      <c r="D159" s="263">
        <v>2020</v>
      </c>
      <c r="E159" s="261"/>
      <c r="F159" s="260"/>
      <c r="G159" s="260"/>
      <c r="H159" s="260"/>
      <c r="I159" s="260"/>
      <c r="J159" s="258">
        <v>0</v>
      </c>
      <c r="K159" s="258"/>
      <c r="L159" s="258">
        <v>0</v>
      </c>
      <c r="M159" s="206">
        <v>0</v>
      </c>
      <c r="N159" s="346">
        <v>0</v>
      </c>
      <c r="O159" s="353"/>
      <c r="P159" s="346">
        <v>0</v>
      </c>
    </row>
    <row r="160" spans="1:16" ht="24.75" customHeight="1" x14ac:dyDescent="0.25">
      <c r="A160" s="360" t="s">
        <v>431</v>
      </c>
      <c r="B160" s="554" t="s">
        <v>564</v>
      </c>
      <c r="C160" s="259" t="s">
        <v>332</v>
      </c>
      <c r="D160" s="263">
        <v>2020</v>
      </c>
      <c r="E160" s="261"/>
      <c r="F160" s="260"/>
      <c r="G160" s="260"/>
      <c r="H160" s="260"/>
      <c r="I160" s="260"/>
      <c r="J160" s="258">
        <v>0</v>
      </c>
      <c r="K160" s="258"/>
      <c r="L160" s="258">
        <v>0</v>
      </c>
      <c r="M160" s="206">
        <v>0</v>
      </c>
      <c r="N160" s="346">
        <v>0</v>
      </c>
      <c r="O160" s="353"/>
      <c r="P160" s="346">
        <v>0</v>
      </c>
    </row>
    <row r="161" spans="1:16" ht="24.75" customHeight="1" x14ac:dyDescent="0.25">
      <c r="A161" s="360" t="s">
        <v>432</v>
      </c>
      <c r="B161" s="554" t="s">
        <v>564</v>
      </c>
      <c r="C161" s="259" t="s">
        <v>333</v>
      </c>
      <c r="D161" s="263">
        <v>2020</v>
      </c>
      <c r="E161" s="261"/>
      <c r="F161" s="260"/>
      <c r="G161" s="260"/>
      <c r="H161" s="260"/>
      <c r="I161" s="260"/>
      <c r="J161" s="258">
        <v>0</v>
      </c>
      <c r="K161" s="258"/>
      <c r="L161" s="258">
        <v>0</v>
      </c>
      <c r="M161" s="206">
        <v>0</v>
      </c>
      <c r="N161" s="346">
        <v>0</v>
      </c>
      <c r="O161" s="353"/>
      <c r="P161" s="346">
        <v>0</v>
      </c>
    </row>
    <row r="162" spans="1:16" ht="24.75" customHeight="1" x14ac:dyDescent="0.25">
      <c r="A162" s="362" t="s">
        <v>433</v>
      </c>
      <c r="B162" s="554" t="s">
        <v>564</v>
      </c>
      <c r="C162" s="259" t="s">
        <v>334</v>
      </c>
      <c r="D162" s="263">
        <v>2020</v>
      </c>
      <c r="E162" s="261"/>
      <c r="F162" s="260"/>
      <c r="G162" s="260"/>
      <c r="H162" s="260"/>
      <c r="I162" s="260"/>
      <c r="J162" s="258">
        <v>0</v>
      </c>
      <c r="K162" s="258"/>
      <c r="L162" s="258">
        <v>0</v>
      </c>
      <c r="M162" s="206">
        <v>0</v>
      </c>
      <c r="N162" s="346">
        <v>0</v>
      </c>
      <c r="O162" s="353"/>
      <c r="P162" s="346">
        <v>0</v>
      </c>
    </row>
    <row r="163" spans="1:16" ht="24.75" customHeight="1" x14ac:dyDescent="0.25">
      <c r="A163" s="360" t="s">
        <v>434</v>
      </c>
      <c r="B163" s="554" t="s">
        <v>564</v>
      </c>
      <c r="C163" s="259" t="s">
        <v>335</v>
      </c>
      <c r="D163" s="263">
        <v>2020</v>
      </c>
      <c r="E163" s="261"/>
      <c r="F163" s="260"/>
      <c r="G163" s="260"/>
      <c r="H163" s="260"/>
      <c r="I163" s="260"/>
      <c r="J163" s="258">
        <v>0</v>
      </c>
      <c r="K163" s="258"/>
      <c r="L163" s="258">
        <v>0</v>
      </c>
      <c r="M163" s="206">
        <v>0</v>
      </c>
      <c r="N163" s="346">
        <v>0</v>
      </c>
      <c r="O163" s="353"/>
      <c r="P163" s="346">
        <v>0</v>
      </c>
    </row>
    <row r="164" spans="1:16" ht="24.75" customHeight="1" x14ac:dyDescent="0.25">
      <c r="A164" s="360" t="s">
        <v>435</v>
      </c>
      <c r="B164" s="554" t="s">
        <v>564</v>
      </c>
      <c r="C164" s="259" t="s">
        <v>336</v>
      </c>
      <c r="D164" s="263">
        <v>2020</v>
      </c>
      <c r="E164" s="261"/>
      <c r="F164" s="260"/>
      <c r="G164" s="260"/>
      <c r="H164" s="260"/>
      <c r="I164" s="260"/>
      <c r="J164" s="258">
        <v>0</v>
      </c>
      <c r="K164" s="258"/>
      <c r="L164" s="258">
        <v>0</v>
      </c>
      <c r="M164" s="206">
        <v>0</v>
      </c>
      <c r="N164" s="346">
        <v>0</v>
      </c>
      <c r="O164" s="353"/>
      <c r="P164" s="346">
        <v>0</v>
      </c>
    </row>
    <row r="165" spans="1:16" ht="24" customHeight="1" x14ac:dyDescent="0.25">
      <c r="A165" s="362" t="s">
        <v>436</v>
      </c>
      <c r="B165" s="554" t="s">
        <v>564</v>
      </c>
      <c r="C165" s="259" t="s">
        <v>338</v>
      </c>
      <c r="D165" s="263">
        <v>2020</v>
      </c>
      <c r="E165" s="261"/>
      <c r="F165" s="260"/>
      <c r="G165" s="260"/>
      <c r="H165" s="260"/>
      <c r="I165" s="260"/>
      <c r="J165" s="258">
        <v>0</v>
      </c>
      <c r="K165" s="258"/>
      <c r="L165" s="258">
        <v>0</v>
      </c>
      <c r="M165" s="206">
        <v>0</v>
      </c>
      <c r="N165" s="346">
        <v>0</v>
      </c>
      <c r="O165" s="353"/>
      <c r="P165" s="346">
        <v>0</v>
      </c>
    </row>
    <row r="166" spans="1:16" ht="24.75" customHeight="1" x14ac:dyDescent="0.25">
      <c r="A166" s="360" t="s">
        <v>437</v>
      </c>
      <c r="B166" s="554" t="s">
        <v>564</v>
      </c>
      <c r="C166" s="259" t="s">
        <v>340</v>
      </c>
      <c r="D166" s="263">
        <v>2020</v>
      </c>
      <c r="E166" s="261"/>
      <c r="F166" s="260"/>
      <c r="G166" s="260"/>
      <c r="H166" s="260"/>
      <c r="I166" s="260"/>
      <c r="J166" s="258">
        <v>0</v>
      </c>
      <c r="K166" s="258"/>
      <c r="L166" s="258">
        <v>0</v>
      </c>
      <c r="M166" s="206">
        <v>0</v>
      </c>
      <c r="N166" s="346">
        <v>0</v>
      </c>
      <c r="O166" s="353"/>
      <c r="P166" s="346">
        <v>0</v>
      </c>
    </row>
    <row r="167" spans="1:16" ht="24.75" customHeight="1" x14ac:dyDescent="0.25">
      <c r="A167" s="360" t="s">
        <v>438</v>
      </c>
      <c r="B167" s="554" t="s">
        <v>564</v>
      </c>
      <c r="C167" s="259" t="s">
        <v>341</v>
      </c>
      <c r="D167" s="263">
        <v>2020</v>
      </c>
      <c r="E167" s="261"/>
      <c r="F167" s="260"/>
      <c r="G167" s="260"/>
      <c r="H167" s="260"/>
      <c r="I167" s="260"/>
      <c r="J167" s="258">
        <v>0</v>
      </c>
      <c r="K167" s="258"/>
      <c r="L167" s="258">
        <v>0</v>
      </c>
      <c r="M167" s="206">
        <v>0</v>
      </c>
      <c r="N167" s="346">
        <v>0</v>
      </c>
      <c r="O167" s="353"/>
      <c r="P167" s="346">
        <v>0</v>
      </c>
    </row>
    <row r="168" spans="1:16" ht="24.75" customHeight="1" x14ac:dyDescent="0.25">
      <c r="A168" s="362" t="s">
        <v>439</v>
      </c>
      <c r="B168" s="554" t="s">
        <v>564</v>
      </c>
      <c r="C168" s="259" t="s">
        <v>342</v>
      </c>
      <c r="D168" s="263" t="s">
        <v>55</v>
      </c>
      <c r="E168" s="261"/>
      <c r="F168" s="260"/>
      <c r="G168" s="260"/>
      <c r="H168" s="260"/>
      <c r="I168" s="260"/>
      <c r="J168" s="258">
        <v>0</v>
      </c>
      <c r="K168" s="258"/>
      <c r="L168" s="258">
        <v>0</v>
      </c>
      <c r="M168" s="86">
        <v>488185</v>
      </c>
      <c r="N168" s="410">
        <v>194653</v>
      </c>
      <c r="O168" s="353"/>
      <c r="P168" s="410">
        <v>0</v>
      </c>
    </row>
    <row r="169" spans="1:16" ht="24.75" customHeight="1" x14ac:dyDescent="0.25">
      <c r="A169" s="360" t="s">
        <v>440</v>
      </c>
      <c r="B169" s="554" t="s">
        <v>564</v>
      </c>
      <c r="C169" s="259" t="s">
        <v>343</v>
      </c>
      <c r="D169" s="263">
        <v>2020</v>
      </c>
      <c r="E169" s="261"/>
      <c r="F169" s="260"/>
      <c r="G169" s="260"/>
      <c r="H169" s="260"/>
      <c r="I169" s="260"/>
      <c r="J169" s="258">
        <v>0</v>
      </c>
      <c r="K169" s="258"/>
      <c r="L169" s="258">
        <v>0</v>
      </c>
      <c r="M169" s="206">
        <v>0</v>
      </c>
      <c r="N169" s="346">
        <v>0</v>
      </c>
      <c r="O169" s="353"/>
      <c r="P169" s="346">
        <v>0</v>
      </c>
    </row>
    <row r="170" spans="1:16" ht="24.75" customHeight="1" x14ac:dyDescent="0.25">
      <c r="A170" s="360" t="s">
        <v>441</v>
      </c>
      <c r="B170" s="554" t="s">
        <v>564</v>
      </c>
      <c r="C170" s="259" t="s">
        <v>344</v>
      </c>
      <c r="D170" s="263">
        <v>2020</v>
      </c>
      <c r="E170" s="261"/>
      <c r="F170" s="260"/>
      <c r="G170" s="260"/>
      <c r="H170" s="260"/>
      <c r="I170" s="260"/>
      <c r="J170" s="258">
        <v>0</v>
      </c>
      <c r="K170" s="258"/>
      <c r="L170" s="258">
        <v>0</v>
      </c>
      <c r="M170" s="206">
        <v>0</v>
      </c>
      <c r="N170" s="346">
        <v>0</v>
      </c>
      <c r="O170" s="353"/>
      <c r="P170" s="346">
        <v>0</v>
      </c>
    </row>
    <row r="171" spans="1:16" ht="24.75" customHeight="1" x14ac:dyDescent="0.25">
      <c r="A171" s="362" t="s">
        <v>442</v>
      </c>
      <c r="B171" s="554" t="s">
        <v>564</v>
      </c>
      <c r="C171" s="259" t="s">
        <v>345</v>
      </c>
      <c r="D171" s="263">
        <v>2020</v>
      </c>
      <c r="E171" s="261"/>
      <c r="F171" s="260"/>
      <c r="G171" s="260"/>
      <c r="H171" s="260"/>
      <c r="I171" s="260"/>
      <c r="J171" s="258">
        <v>0</v>
      </c>
      <c r="K171" s="258"/>
      <c r="L171" s="258">
        <v>0</v>
      </c>
      <c r="M171" s="206">
        <v>0</v>
      </c>
      <c r="N171" s="346">
        <v>0</v>
      </c>
      <c r="O171" s="353"/>
      <c r="P171" s="346">
        <v>0</v>
      </c>
    </row>
    <row r="172" spans="1:16" ht="24" customHeight="1" x14ac:dyDescent="0.25">
      <c r="A172" s="360" t="s">
        <v>443</v>
      </c>
      <c r="B172" s="554" t="s">
        <v>564</v>
      </c>
      <c r="C172" s="259" t="s">
        <v>346</v>
      </c>
      <c r="D172" s="263">
        <v>2020</v>
      </c>
      <c r="E172" s="261"/>
      <c r="F172" s="260"/>
      <c r="G172" s="260"/>
      <c r="H172" s="260"/>
      <c r="I172" s="260"/>
      <c r="J172" s="258">
        <v>0</v>
      </c>
      <c r="K172" s="258"/>
      <c r="L172" s="258">
        <v>0</v>
      </c>
      <c r="M172" s="206">
        <v>0</v>
      </c>
      <c r="N172" s="346">
        <v>0</v>
      </c>
      <c r="O172" s="353"/>
      <c r="P172" s="346">
        <v>0</v>
      </c>
    </row>
    <row r="173" spans="1:16" ht="24.75" customHeight="1" x14ac:dyDescent="0.25">
      <c r="A173" s="360" t="s">
        <v>444</v>
      </c>
      <c r="B173" s="554" t="s">
        <v>564</v>
      </c>
      <c r="C173" s="259" t="s">
        <v>347</v>
      </c>
      <c r="D173" s="263">
        <v>2020</v>
      </c>
      <c r="E173" s="261"/>
      <c r="F173" s="260"/>
      <c r="G173" s="260"/>
      <c r="H173" s="260"/>
      <c r="I173" s="260"/>
      <c r="J173" s="258">
        <v>0</v>
      </c>
      <c r="K173" s="258"/>
      <c r="L173" s="258">
        <v>0</v>
      </c>
      <c r="M173" s="206">
        <v>0</v>
      </c>
      <c r="N173" s="346">
        <v>0</v>
      </c>
      <c r="O173" s="353"/>
      <c r="P173" s="346">
        <v>0</v>
      </c>
    </row>
    <row r="174" spans="1:16" ht="24.75" customHeight="1" x14ac:dyDescent="0.25">
      <c r="A174" s="362" t="s">
        <v>445</v>
      </c>
      <c r="B174" s="554" t="s">
        <v>564</v>
      </c>
      <c r="C174" s="259" t="s">
        <v>348</v>
      </c>
      <c r="D174" s="263">
        <v>2020</v>
      </c>
      <c r="E174" s="261"/>
      <c r="F174" s="260"/>
      <c r="G174" s="260"/>
      <c r="H174" s="260"/>
      <c r="I174" s="260"/>
      <c r="J174" s="258">
        <v>0</v>
      </c>
      <c r="K174" s="258"/>
      <c r="L174" s="258">
        <v>0</v>
      </c>
      <c r="M174" s="206">
        <v>0</v>
      </c>
      <c r="N174" s="346">
        <v>0</v>
      </c>
      <c r="O174" s="353"/>
      <c r="P174" s="346">
        <v>0</v>
      </c>
    </row>
    <row r="175" spans="1:16" ht="24" customHeight="1" x14ac:dyDescent="0.25">
      <c r="A175" s="360" t="s">
        <v>446</v>
      </c>
      <c r="B175" s="554" t="s">
        <v>564</v>
      </c>
      <c r="C175" s="259" t="s">
        <v>349</v>
      </c>
      <c r="D175" s="263">
        <v>2020</v>
      </c>
      <c r="E175" s="261"/>
      <c r="F175" s="260"/>
      <c r="G175" s="260"/>
      <c r="H175" s="260"/>
      <c r="I175" s="260"/>
      <c r="J175" s="258">
        <v>0</v>
      </c>
      <c r="K175" s="258"/>
      <c r="L175" s="258">
        <v>0</v>
      </c>
      <c r="M175" s="206">
        <v>0</v>
      </c>
      <c r="N175" s="346">
        <v>0</v>
      </c>
      <c r="O175" s="353"/>
      <c r="P175" s="346">
        <v>0</v>
      </c>
    </row>
    <row r="176" spans="1:16" ht="25.5" customHeight="1" x14ac:dyDescent="0.25">
      <c r="A176" s="360" t="s">
        <v>555</v>
      </c>
      <c r="B176" s="554" t="s">
        <v>564</v>
      </c>
      <c r="C176" s="259" t="s">
        <v>350</v>
      </c>
      <c r="D176" s="263">
        <v>2020</v>
      </c>
      <c r="E176" s="261"/>
      <c r="F176" s="260"/>
      <c r="G176" s="260"/>
      <c r="H176" s="260"/>
      <c r="I176" s="260"/>
      <c r="J176" s="258">
        <v>0</v>
      </c>
      <c r="K176" s="258"/>
      <c r="L176" s="258">
        <v>0</v>
      </c>
      <c r="M176" s="206">
        <v>0</v>
      </c>
      <c r="N176" s="346">
        <v>0</v>
      </c>
      <c r="O176" s="353"/>
      <c r="P176" s="346">
        <v>0</v>
      </c>
    </row>
    <row r="177" spans="1:16" ht="33.75" customHeight="1" x14ac:dyDescent="0.25">
      <c r="A177" s="362" t="s">
        <v>447</v>
      </c>
      <c r="B177" s="554" t="s">
        <v>564</v>
      </c>
      <c r="C177" s="162" t="s">
        <v>491</v>
      </c>
      <c r="D177" s="263">
        <v>2020</v>
      </c>
      <c r="E177" s="261"/>
      <c r="F177" s="260"/>
      <c r="G177" s="260"/>
      <c r="H177" s="260"/>
      <c r="I177" s="260"/>
      <c r="J177" s="258">
        <v>0</v>
      </c>
      <c r="K177" s="258"/>
      <c r="L177" s="258">
        <v>0</v>
      </c>
      <c r="M177" s="206">
        <v>0</v>
      </c>
      <c r="N177" s="346">
        <v>0</v>
      </c>
      <c r="O177" s="527">
        <v>10000000</v>
      </c>
      <c r="P177" s="346">
        <v>0</v>
      </c>
    </row>
    <row r="178" spans="1:16" ht="35.25" customHeight="1" x14ac:dyDescent="0.25">
      <c r="A178" s="360" t="s">
        <v>448</v>
      </c>
      <c r="B178" s="554" t="s">
        <v>564</v>
      </c>
      <c r="C178" s="162" t="s">
        <v>492</v>
      </c>
      <c r="D178" s="263">
        <v>2020</v>
      </c>
      <c r="E178" s="261"/>
      <c r="F178" s="260"/>
      <c r="G178" s="260"/>
      <c r="H178" s="260"/>
      <c r="I178" s="260"/>
      <c r="J178" s="258">
        <v>0</v>
      </c>
      <c r="K178" s="258"/>
      <c r="L178" s="258">
        <v>0</v>
      </c>
      <c r="M178" s="206">
        <v>0</v>
      </c>
      <c r="N178" s="416">
        <v>0</v>
      </c>
      <c r="O178" s="527">
        <v>6380000</v>
      </c>
      <c r="P178" s="416">
        <v>0</v>
      </c>
    </row>
    <row r="179" spans="1:16" ht="24.75" customHeight="1" x14ac:dyDescent="0.25">
      <c r="A179" s="360" t="s">
        <v>449</v>
      </c>
      <c r="B179" s="554" t="s">
        <v>564</v>
      </c>
      <c r="C179" s="259" t="s">
        <v>452</v>
      </c>
      <c r="D179" s="263">
        <v>2020</v>
      </c>
      <c r="E179" s="261"/>
      <c r="F179" s="260"/>
      <c r="G179" s="260"/>
      <c r="H179" s="260"/>
      <c r="I179" s="260"/>
      <c r="J179" s="258">
        <v>0</v>
      </c>
      <c r="K179" s="258"/>
      <c r="L179" s="258">
        <v>0</v>
      </c>
      <c r="M179" s="206">
        <v>0</v>
      </c>
      <c r="N179" s="346">
        <v>0</v>
      </c>
      <c r="O179" s="353"/>
      <c r="P179" s="346">
        <v>0</v>
      </c>
    </row>
    <row r="180" spans="1:16" ht="24.75" customHeight="1" x14ac:dyDescent="0.25">
      <c r="A180" s="362" t="s">
        <v>450</v>
      </c>
      <c r="B180" s="554" t="s">
        <v>564</v>
      </c>
      <c r="C180" s="259" t="s">
        <v>453</v>
      </c>
      <c r="D180" s="263">
        <v>2020</v>
      </c>
      <c r="E180" s="261"/>
      <c r="F180" s="260"/>
      <c r="G180" s="260"/>
      <c r="H180" s="260"/>
      <c r="I180" s="260"/>
      <c r="J180" s="258">
        <v>0</v>
      </c>
      <c r="K180" s="258"/>
      <c r="L180" s="258">
        <v>0</v>
      </c>
      <c r="M180" s="206">
        <v>0</v>
      </c>
      <c r="N180" s="346">
        <v>0</v>
      </c>
      <c r="O180" s="353"/>
      <c r="P180" s="346">
        <v>0</v>
      </c>
    </row>
    <row r="181" spans="1:16" ht="35.25" customHeight="1" x14ac:dyDescent="0.25">
      <c r="A181" s="360" t="s">
        <v>612</v>
      </c>
      <c r="B181" s="554" t="s">
        <v>570</v>
      </c>
      <c r="C181" s="378" t="s">
        <v>604</v>
      </c>
      <c r="D181" s="263">
        <v>2020</v>
      </c>
      <c r="E181" s="392"/>
      <c r="F181" s="393"/>
      <c r="G181" s="394"/>
      <c r="H181" s="393"/>
      <c r="I181" s="394"/>
      <c r="J181" s="395">
        <v>0</v>
      </c>
      <c r="K181" s="396"/>
      <c r="L181" s="396">
        <v>0</v>
      </c>
      <c r="M181" s="206">
        <v>0</v>
      </c>
      <c r="N181" s="346">
        <v>0</v>
      </c>
      <c r="O181" s="353"/>
      <c r="P181" s="346">
        <v>0</v>
      </c>
    </row>
    <row r="182" spans="1:16" ht="35.25" customHeight="1" x14ac:dyDescent="0.25">
      <c r="A182" s="360" t="s">
        <v>613</v>
      </c>
      <c r="B182" s="554" t="s">
        <v>570</v>
      </c>
      <c r="C182" s="378" t="s">
        <v>737</v>
      </c>
      <c r="D182" s="263">
        <v>2020</v>
      </c>
      <c r="E182" s="392"/>
      <c r="F182" s="393"/>
      <c r="G182" s="394"/>
      <c r="H182" s="393"/>
      <c r="I182" s="394"/>
      <c r="J182" s="395">
        <v>0</v>
      </c>
      <c r="K182" s="396"/>
      <c r="L182" s="396">
        <v>0</v>
      </c>
      <c r="M182" s="206">
        <v>0</v>
      </c>
      <c r="N182" s="346">
        <v>0</v>
      </c>
      <c r="O182" s="353"/>
      <c r="P182" s="346">
        <v>0</v>
      </c>
    </row>
    <row r="183" spans="1:16" ht="35.25" customHeight="1" x14ac:dyDescent="0.25">
      <c r="A183" s="362" t="s">
        <v>614</v>
      </c>
      <c r="B183" s="554" t="s">
        <v>571</v>
      </c>
      <c r="C183" s="378" t="s">
        <v>615</v>
      </c>
      <c r="D183" s="263">
        <v>2018</v>
      </c>
      <c r="E183" s="392">
        <f>M183</f>
        <v>1357629</v>
      </c>
      <c r="F183" s="393"/>
      <c r="G183" s="394"/>
      <c r="H183" s="393"/>
      <c r="I183" s="394"/>
      <c r="J183" s="395">
        <v>0</v>
      </c>
      <c r="K183" s="396">
        <f>E183-J183</f>
        <v>1357629</v>
      </c>
      <c r="L183" s="396">
        <v>0</v>
      </c>
      <c r="M183" s="206">
        <v>1357629</v>
      </c>
      <c r="N183" s="346">
        <v>0</v>
      </c>
      <c r="O183" s="353"/>
      <c r="P183" s="346">
        <v>0</v>
      </c>
    </row>
    <row r="184" spans="1:16" ht="35.25" customHeight="1" x14ac:dyDescent="0.25">
      <c r="A184" s="360" t="s">
        <v>617</v>
      </c>
      <c r="B184" s="554" t="s">
        <v>564</v>
      </c>
      <c r="C184" s="378" t="s">
        <v>616</v>
      </c>
      <c r="D184" s="263" t="s">
        <v>38</v>
      </c>
      <c r="E184" s="392">
        <v>2478548</v>
      </c>
      <c r="F184" s="393"/>
      <c r="G184" s="394"/>
      <c r="H184" s="393"/>
      <c r="I184" s="394"/>
      <c r="J184" s="395">
        <v>0</v>
      </c>
      <c r="K184" s="396">
        <f>E184-J184</f>
        <v>2478548</v>
      </c>
      <c r="L184" s="396">
        <v>0</v>
      </c>
      <c r="M184" s="505">
        <v>60000</v>
      </c>
      <c r="N184" s="398">
        <v>66978</v>
      </c>
      <c r="O184" s="525"/>
      <c r="P184" s="397">
        <v>0</v>
      </c>
    </row>
    <row r="185" spans="1:16" ht="35.25" customHeight="1" x14ac:dyDescent="0.25">
      <c r="A185" s="360" t="s">
        <v>619</v>
      </c>
      <c r="B185" s="554" t="s">
        <v>564</v>
      </c>
      <c r="C185" s="378" t="s">
        <v>618</v>
      </c>
      <c r="D185" s="263">
        <v>2020</v>
      </c>
      <c r="E185" s="392"/>
      <c r="F185" s="393"/>
      <c r="G185" s="394"/>
      <c r="H185" s="393"/>
      <c r="I185" s="394"/>
      <c r="J185" s="395">
        <v>0</v>
      </c>
      <c r="K185" s="396"/>
      <c r="L185" s="396">
        <v>0</v>
      </c>
      <c r="M185" s="505">
        <v>0</v>
      </c>
      <c r="N185" s="398">
        <v>0</v>
      </c>
      <c r="O185" s="525"/>
      <c r="P185" s="397">
        <v>0</v>
      </c>
    </row>
    <row r="186" spans="1:16" ht="23.25" customHeight="1" x14ac:dyDescent="0.25">
      <c r="A186" s="362" t="s">
        <v>626</v>
      </c>
      <c r="B186" s="554" t="s">
        <v>564</v>
      </c>
      <c r="C186" s="257" t="s">
        <v>659</v>
      </c>
      <c r="D186" s="263">
        <v>2020</v>
      </c>
      <c r="E186" s="392"/>
      <c r="F186" s="393"/>
      <c r="G186" s="394"/>
      <c r="H186" s="393"/>
      <c r="I186" s="394"/>
      <c r="J186" s="395">
        <v>0</v>
      </c>
      <c r="K186" s="396"/>
      <c r="L186" s="396">
        <v>0</v>
      </c>
      <c r="M186" s="505">
        <v>0</v>
      </c>
      <c r="N186" s="398">
        <v>0</v>
      </c>
      <c r="O186" s="525"/>
      <c r="P186" s="397">
        <v>0</v>
      </c>
    </row>
    <row r="187" spans="1:16" ht="24.75" customHeight="1" x14ac:dyDescent="0.25">
      <c r="A187" s="360" t="s">
        <v>627</v>
      </c>
      <c r="B187" s="554" t="s">
        <v>564</v>
      </c>
      <c r="C187" s="257" t="s">
        <v>658</v>
      </c>
      <c r="D187" s="263">
        <v>2020</v>
      </c>
      <c r="E187" s="392"/>
      <c r="F187" s="393"/>
      <c r="G187" s="394"/>
      <c r="H187" s="393"/>
      <c r="I187" s="394"/>
      <c r="J187" s="395">
        <v>0</v>
      </c>
      <c r="K187" s="396"/>
      <c r="L187" s="396">
        <v>0</v>
      </c>
      <c r="M187" s="505">
        <v>0</v>
      </c>
      <c r="N187" s="398">
        <v>0</v>
      </c>
      <c r="O187" s="525"/>
      <c r="P187" s="397">
        <v>0</v>
      </c>
    </row>
    <row r="188" spans="1:16" ht="35.25" customHeight="1" x14ac:dyDescent="0.25">
      <c r="A188" s="360" t="s">
        <v>628</v>
      </c>
      <c r="B188" s="554" t="s">
        <v>571</v>
      </c>
      <c r="C188" s="257" t="s">
        <v>661</v>
      </c>
      <c r="D188" s="263">
        <v>2020</v>
      </c>
      <c r="E188" s="392">
        <v>936826</v>
      </c>
      <c r="F188" s="393"/>
      <c r="G188" s="394"/>
      <c r="H188" s="393"/>
      <c r="I188" s="394"/>
      <c r="J188" s="395">
        <v>0</v>
      </c>
      <c r="K188" s="396">
        <f>E188-J188</f>
        <v>936826</v>
      </c>
      <c r="L188" s="396">
        <v>0</v>
      </c>
      <c r="M188" s="505">
        <v>0</v>
      </c>
      <c r="N188" s="398">
        <v>0</v>
      </c>
      <c r="O188" s="525"/>
      <c r="P188" s="397">
        <v>0</v>
      </c>
    </row>
    <row r="189" spans="1:16" ht="48" customHeight="1" x14ac:dyDescent="0.25">
      <c r="A189" s="362" t="s">
        <v>654</v>
      </c>
      <c r="B189" s="554" t="s">
        <v>564</v>
      </c>
      <c r="C189" s="257" t="s">
        <v>663</v>
      </c>
      <c r="D189" s="263" t="s">
        <v>481</v>
      </c>
      <c r="E189" s="392">
        <v>1598041</v>
      </c>
      <c r="F189" s="393"/>
      <c r="G189" s="394"/>
      <c r="H189" s="393"/>
      <c r="I189" s="394"/>
      <c r="J189" s="395">
        <v>0</v>
      </c>
      <c r="K189" s="396">
        <f>E189-J189</f>
        <v>1598041</v>
      </c>
      <c r="L189" s="396">
        <v>0</v>
      </c>
      <c r="M189" s="505">
        <v>0</v>
      </c>
      <c r="N189" s="398">
        <v>1342618</v>
      </c>
      <c r="O189" s="525"/>
      <c r="P189" s="397">
        <v>255424</v>
      </c>
    </row>
    <row r="190" spans="1:16" ht="34.5" customHeight="1" x14ac:dyDescent="0.25">
      <c r="A190" s="360" t="s">
        <v>657</v>
      </c>
      <c r="B190" s="554" t="s">
        <v>564</v>
      </c>
      <c r="C190" s="257" t="s">
        <v>683</v>
      </c>
      <c r="D190" s="263">
        <v>2020</v>
      </c>
      <c r="E190" s="392"/>
      <c r="F190" s="393"/>
      <c r="G190" s="394"/>
      <c r="H190" s="393"/>
      <c r="I190" s="394"/>
      <c r="J190" s="395">
        <v>0</v>
      </c>
      <c r="K190" s="396"/>
      <c r="L190" s="396">
        <v>0</v>
      </c>
      <c r="M190" s="505">
        <v>0</v>
      </c>
      <c r="N190" s="398">
        <v>0</v>
      </c>
      <c r="O190" s="525"/>
      <c r="P190" s="346">
        <v>0</v>
      </c>
    </row>
    <row r="191" spans="1:16" ht="35.25" customHeight="1" x14ac:dyDescent="0.25">
      <c r="A191" s="360" t="s">
        <v>662</v>
      </c>
      <c r="B191" s="554" t="s">
        <v>564</v>
      </c>
      <c r="C191" s="257" t="s">
        <v>684</v>
      </c>
      <c r="D191" s="263">
        <v>2020</v>
      </c>
      <c r="E191" s="392"/>
      <c r="F191" s="393"/>
      <c r="G191" s="394"/>
      <c r="H191" s="393"/>
      <c r="I191" s="394"/>
      <c r="J191" s="395">
        <v>0</v>
      </c>
      <c r="K191" s="396"/>
      <c r="L191" s="396">
        <v>0</v>
      </c>
      <c r="M191" s="505">
        <v>0</v>
      </c>
      <c r="N191" s="398">
        <v>0</v>
      </c>
      <c r="O191" s="525"/>
      <c r="P191" s="346">
        <v>0</v>
      </c>
    </row>
    <row r="192" spans="1:16" ht="67.5" customHeight="1" x14ac:dyDescent="0.25">
      <c r="A192" s="362" t="s">
        <v>664</v>
      </c>
      <c r="B192" s="554" t="s">
        <v>564</v>
      </c>
      <c r="C192" s="257" t="s">
        <v>715</v>
      </c>
      <c r="D192" s="263">
        <v>2019</v>
      </c>
      <c r="E192" s="392"/>
      <c r="F192" s="393"/>
      <c r="G192" s="394"/>
      <c r="H192" s="393"/>
      <c r="I192" s="394"/>
      <c r="J192" s="395">
        <v>0</v>
      </c>
      <c r="K192" s="396"/>
      <c r="L192" s="396">
        <v>0</v>
      </c>
      <c r="M192" s="505">
        <v>0</v>
      </c>
      <c r="N192" s="398">
        <v>1534221</v>
      </c>
      <c r="O192" s="525"/>
      <c r="P192" s="346">
        <v>0</v>
      </c>
    </row>
    <row r="193" spans="1:18" ht="38.25" customHeight="1" x14ac:dyDescent="0.25">
      <c r="A193" s="360" t="s">
        <v>685</v>
      </c>
      <c r="B193" s="554" t="s">
        <v>564</v>
      </c>
      <c r="C193" s="257" t="s">
        <v>721</v>
      </c>
      <c r="D193" s="263">
        <v>2020</v>
      </c>
      <c r="E193" s="392"/>
      <c r="F193" s="393"/>
      <c r="G193" s="394"/>
      <c r="H193" s="393"/>
      <c r="I193" s="394"/>
      <c r="J193" s="395">
        <v>0</v>
      </c>
      <c r="K193" s="396"/>
      <c r="L193" s="396">
        <v>0</v>
      </c>
      <c r="M193" s="505">
        <v>0</v>
      </c>
      <c r="N193" s="398">
        <v>0</v>
      </c>
      <c r="O193" s="525"/>
      <c r="P193" s="398">
        <v>0</v>
      </c>
    </row>
    <row r="194" spans="1:18" ht="33.75" customHeight="1" x14ac:dyDescent="0.25">
      <c r="A194" s="360" t="s">
        <v>686</v>
      </c>
      <c r="B194" s="554" t="s">
        <v>571</v>
      </c>
      <c r="C194" s="257" t="s">
        <v>691</v>
      </c>
      <c r="D194" s="263">
        <v>2020</v>
      </c>
      <c r="E194" s="392"/>
      <c r="F194" s="393"/>
      <c r="G194" s="394"/>
      <c r="H194" s="393"/>
      <c r="I194" s="394"/>
      <c r="J194" s="395">
        <v>0</v>
      </c>
      <c r="K194" s="396"/>
      <c r="L194" s="396">
        <v>0</v>
      </c>
      <c r="M194" s="505">
        <v>0</v>
      </c>
      <c r="N194" s="398">
        <v>0</v>
      </c>
      <c r="O194" s="525"/>
      <c r="P194" s="398">
        <v>0</v>
      </c>
    </row>
    <row r="195" spans="1:18" ht="38.25" customHeight="1" x14ac:dyDescent="0.25">
      <c r="A195" s="362" t="s">
        <v>687</v>
      </c>
      <c r="B195" s="554" t="s">
        <v>564</v>
      </c>
      <c r="C195" s="257" t="s">
        <v>748</v>
      </c>
      <c r="D195" s="263">
        <v>2020</v>
      </c>
      <c r="E195" s="392"/>
      <c r="F195" s="393"/>
      <c r="G195" s="394"/>
      <c r="H195" s="393"/>
      <c r="I195" s="394"/>
      <c r="J195" s="395">
        <v>0</v>
      </c>
      <c r="K195" s="396"/>
      <c r="L195" s="396">
        <v>0</v>
      </c>
      <c r="M195" s="505">
        <v>0</v>
      </c>
      <c r="N195" s="398">
        <v>0</v>
      </c>
      <c r="O195" s="525"/>
      <c r="P195" s="398">
        <v>0</v>
      </c>
    </row>
    <row r="196" spans="1:18" ht="38.25" customHeight="1" x14ac:dyDescent="0.25">
      <c r="A196" s="360" t="s">
        <v>690</v>
      </c>
      <c r="B196" s="557" t="s">
        <v>564</v>
      </c>
      <c r="C196" s="162" t="s">
        <v>749</v>
      </c>
      <c r="D196" s="263">
        <v>2020</v>
      </c>
      <c r="E196" s="261"/>
      <c r="F196" s="260"/>
      <c r="G196" s="260"/>
      <c r="H196" s="260"/>
      <c r="I196" s="260"/>
      <c r="J196" s="258">
        <v>0</v>
      </c>
      <c r="K196" s="258"/>
      <c r="L196" s="258">
        <v>0</v>
      </c>
      <c r="M196" s="206">
        <v>0</v>
      </c>
      <c r="N196" s="346">
        <v>0</v>
      </c>
      <c r="O196" s="353"/>
      <c r="P196" s="346">
        <v>0</v>
      </c>
    </row>
    <row r="197" spans="1:18" ht="36" customHeight="1" x14ac:dyDescent="0.3">
      <c r="A197" s="360" t="s">
        <v>692</v>
      </c>
      <c r="B197" s="562">
        <v>1617321</v>
      </c>
      <c r="C197" s="211" t="s">
        <v>742</v>
      </c>
      <c r="D197" s="263">
        <v>2020</v>
      </c>
      <c r="E197" s="206"/>
      <c r="F197" s="263"/>
      <c r="G197" s="263"/>
      <c r="H197" s="263"/>
      <c r="I197" s="263"/>
      <c r="J197" s="152">
        <v>0</v>
      </c>
      <c r="K197" s="206"/>
      <c r="L197" s="176">
        <v>0</v>
      </c>
      <c r="M197" s="206">
        <v>0</v>
      </c>
      <c r="N197" s="346">
        <v>0</v>
      </c>
      <c r="O197" s="548"/>
      <c r="P197" s="346">
        <v>0</v>
      </c>
      <c r="R197" s="2"/>
    </row>
    <row r="198" spans="1:18" ht="36" customHeight="1" x14ac:dyDescent="0.3">
      <c r="A198" s="362" t="s">
        <v>716</v>
      </c>
      <c r="B198" s="554" t="s">
        <v>571</v>
      </c>
      <c r="C198" s="224" t="s">
        <v>756</v>
      </c>
      <c r="D198" s="263">
        <v>2020</v>
      </c>
      <c r="E198" s="261"/>
      <c r="F198" s="260"/>
      <c r="G198" s="260"/>
      <c r="H198" s="260"/>
      <c r="I198" s="260"/>
      <c r="J198" s="258">
        <v>0</v>
      </c>
      <c r="K198" s="258"/>
      <c r="L198" s="258">
        <v>0</v>
      </c>
      <c r="M198" s="206">
        <v>0</v>
      </c>
      <c r="N198" s="346">
        <v>0</v>
      </c>
      <c r="O198" s="353"/>
      <c r="P198" s="346">
        <v>0</v>
      </c>
      <c r="R198" s="2"/>
    </row>
    <row r="199" spans="1:18" ht="24" customHeight="1" x14ac:dyDescent="0.3">
      <c r="A199" s="360" t="s">
        <v>722</v>
      </c>
      <c r="B199" s="562">
        <v>1617321</v>
      </c>
      <c r="C199" s="224" t="s">
        <v>757</v>
      </c>
      <c r="D199" s="263">
        <v>2020</v>
      </c>
      <c r="E199" s="261"/>
      <c r="F199" s="260"/>
      <c r="G199" s="260"/>
      <c r="H199" s="260"/>
      <c r="I199" s="260"/>
      <c r="J199" s="258">
        <v>0</v>
      </c>
      <c r="K199" s="258"/>
      <c r="L199" s="258">
        <v>0</v>
      </c>
      <c r="M199" s="206">
        <v>0</v>
      </c>
      <c r="N199" s="346">
        <v>0</v>
      </c>
      <c r="O199" s="353"/>
      <c r="P199" s="346">
        <v>0</v>
      </c>
      <c r="R199" s="2"/>
    </row>
    <row r="200" spans="1:18" ht="39" customHeight="1" x14ac:dyDescent="0.25">
      <c r="A200" s="360" t="s">
        <v>753</v>
      </c>
      <c r="B200" s="554" t="s">
        <v>571</v>
      </c>
      <c r="C200" s="257" t="s">
        <v>688</v>
      </c>
      <c r="D200" s="263">
        <v>2020</v>
      </c>
      <c r="E200" s="392"/>
      <c r="F200" s="393"/>
      <c r="G200" s="394"/>
      <c r="H200" s="393"/>
      <c r="I200" s="394"/>
      <c r="J200" s="395">
        <v>0</v>
      </c>
      <c r="K200" s="396"/>
      <c r="L200" s="396">
        <v>0</v>
      </c>
      <c r="M200" s="505">
        <v>0</v>
      </c>
      <c r="N200" s="398">
        <v>0</v>
      </c>
      <c r="O200" s="525"/>
      <c r="P200" s="398">
        <v>2000000</v>
      </c>
    </row>
    <row r="201" spans="1:18" ht="33" customHeight="1" x14ac:dyDescent="0.25">
      <c r="A201" s="362" t="s">
        <v>754</v>
      </c>
      <c r="B201" s="554" t="s">
        <v>571</v>
      </c>
      <c r="C201" s="257" t="s">
        <v>689</v>
      </c>
      <c r="D201" s="263">
        <v>2020</v>
      </c>
      <c r="E201" s="392"/>
      <c r="F201" s="393"/>
      <c r="G201" s="394"/>
      <c r="H201" s="393"/>
      <c r="I201" s="394"/>
      <c r="J201" s="395">
        <v>0</v>
      </c>
      <c r="K201" s="396"/>
      <c r="L201" s="396">
        <v>0</v>
      </c>
      <c r="M201" s="505">
        <v>0</v>
      </c>
      <c r="N201" s="398">
        <v>0</v>
      </c>
      <c r="O201" s="525"/>
      <c r="P201" s="398">
        <v>0</v>
      </c>
    </row>
    <row r="202" spans="1:18" ht="24" customHeight="1" x14ac:dyDescent="0.3">
      <c r="A202" s="360" t="s">
        <v>755</v>
      </c>
      <c r="B202" s="562">
        <v>1617321</v>
      </c>
      <c r="C202" s="224" t="s">
        <v>758</v>
      </c>
      <c r="D202" s="263">
        <v>2020</v>
      </c>
      <c r="E202" s="261"/>
      <c r="F202" s="260"/>
      <c r="G202" s="260"/>
      <c r="H202" s="260"/>
      <c r="I202" s="260"/>
      <c r="J202" s="258">
        <v>0</v>
      </c>
      <c r="K202" s="258"/>
      <c r="L202" s="258">
        <v>0</v>
      </c>
      <c r="M202" s="206">
        <v>0</v>
      </c>
      <c r="N202" s="346">
        <v>0</v>
      </c>
      <c r="O202" s="353"/>
      <c r="P202" s="346">
        <v>0</v>
      </c>
      <c r="R202" s="2"/>
    </row>
    <row r="203" spans="1:18" ht="24" customHeight="1" x14ac:dyDescent="0.3">
      <c r="A203" s="360" t="s">
        <v>787</v>
      </c>
      <c r="B203" s="562">
        <v>1617321</v>
      </c>
      <c r="C203" s="224" t="s">
        <v>763</v>
      </c>
      <c r="D203" s="263">
        <v>2020</v>
      </c>
      <c r="E203" s="261"/>
      <c r="F203" s="260"/>
      <c r="G203" s="260"/>
      <c r="H203" s="260"/>
      <c r="I203" s="260"/>
      <c r="J203" s="258">
        <v>0</v>
      </c>
      <c r="K203" s="258"/>
      <c r="L203" s="258">
        <v>0</v>
      </c>
      <c r="M203" s="206">
        <v>0</v>
      </c>
      <c r="N203" s="346">
        <v>0</v>
      </c>
      <c r="O203" s="353"/>
      <c r="P203" s="346">
        <v>0</v>
      </c>
      <c r="R203" s="2"/>
    </row>
    <row r="204" spans="1:18" ht="24" customHeight="1" x14ac:dyDescent="0.3">
      <c r="A204" s="362" t="s">
        <v>788</v>
      </c>
      <c r="B204" s="562">
        <v>1617321</v>
      </c>
      <c r="C204" s="224" t="s">
        <v>764</v>
      </c>
      <c r="D204" s="263">
        <v>2020</v>
      </c>
      <c r="E204" s="261"/>
      <c r="F204" s="260"/>
      <c r="G204" s="260"/>
      <c r="H204" s="260"/>
      <c r="I204" s="260"/>
      <c r="J204" s="258">
        <v>0</v>
      </c>
      <c r="K204" s="258"/>
      <c r="L204" s="258">
        <v>0</v>
      </c>
      <c r="M204" s="206">
        <v>0</v>
      </c>
      <c r="N204" s="346">
        <v>0</v>
      </c>
      <c r="O204" s="353"/>
      <c r="P204" s="346">
        <v>0</v>
      </c>
      <c r="R204" s="2"/>
    </row>
    <row r="205" spans="1:18" ht="24" customHeight="1" x14ac:dyDescent="0.3">
      <c r="A205" s="360" t="s">
        <v>789</v>
      </c>
      <c r="B205" s="562">
        <v>1617321</v>
      </c>
      <c r="C205" s="224" t="s">
        <v>759</v>
      </c>
      <c r="D205" s="263">
        <v>2020</v>
      </c>
      <c r="E205" s="261"/>
      <c r="F205" s="260"/>
      <c r="G205" s="260"/>
      <c r="H205" s="260"/>
      <c r="I205" s="260"/>
      <c r="J205" s="258">
        <v>0</v>
      </c>
      <c r="K205" s="258"/>
      <c r="L205" s="258">
        <v>0</v>
      </c>
      <c r="M205" s="206">
        <v>0</v>
      </c>
      <c r="N205" s="346">
        <v>0</v>
      </c>
      <c r="O205" s="353"/>
      <c r="P205" s="346">
        <v>0</v>
      </c>
      <c r="R205" s="2"/>
    </row>
    <row r="206" spans="1:18" ht="23.25" customHeight="1" x14ac:dyDescent="0.25">
      <c r="A206" s="360" t="s">
        <v>790</v>
      </c>
      <c r="B206" s="562">
        <v>1617321</v>
      </c>
      <c r="C206" s="257" t="s">
        <v>784</v>
      </c>
      <c r="D206" s="263">
        <v>2020</v>
      </c>
      <c r="E206" s="392"/>
      <c r="F206" s="393"/>
      <c r="G206" s="394"/>
      <c r="H206" s="393"/>
      <c r="I206" s="394"/>
      <c r="J206" s="395">
        <v>0</v>
      </c>
      <c r="K206" s="396"/>
      <c r="L206" s="396">
        <v>0</v>
      </c>
      <c r="M206" s="505">
        <v>0</v>
      </c>
      <c r="N206" s="398">
        <v>0</v>
      </c>
      <c r="O206" s="525"/>
      <c r="P206" s="398">
        <v>0</v>
      </c>
    </row>
    <row r="207" spans="1:18" ht="24" customHeight="1" x14ac:dyDescent="0.3">
      <c r="A207" s="362" t="s">
        <v>791</v>
      </c>
      <c r="B207" s="562">
        <v>1617321</v>
      </c>
      <c r="C207" s="224" t="s">
        <v>765</v>
      </c>
      <c r="D207" s="263">
        <v>2020</v>
      </c>
      <c r="E207" s="261"/>
      <c r="F207" s="260"/>
      <c r="G207" s="260"/>
      <c r="H207" s="260"/>
      <c r="I207" s="260"/>
      <c r="J207" s="258">
        <v>0</v>
      </c>
      <c r="K207" s="258"/>
      <c r="L207" s="258">
        <v>0</v>
      </c>
      <c r="M207" s="206">
        <v>0</v>
      </c>
      <c r="N207" s="346">
        <v>0</v>
      </c>
      <c r="O207" s="353"/>
      <c r="P207" s="346">
        <v>0</v>
      </c>
      <c r="R207" s="2"/>
    </row>
    <row r="208" spans="1:18" ht="24" customHeight="1" x14ac:dyDescent="0.3">
      <c r="A208" s="360" t="s">
        <v>792</v>
      </c>
      <c r="B208" s="562">
        <v>1617321</v>
      </c>
      <c r="C208" s="224" t="s">
        <v>766</v>
      </c>
      <c r="D208" s="263">
        <v>2020</v>
      </c>
      <c r="E208" s="261"/>
      <c r="F208" s="260"/>
      <c r="G208" s="260"/>
      <c r="H208" s="260"/>
      <c r="I208" s="260"/>
      <c r="J208" s="258">
        <v>0</v>
      </c>
      <c r="K208" s="258"/>
      <c r="L208" s="258">
        <v>0</v>
      </c>
      <c r="M208" s="206">
        <v>0</v>
      </c>
      <c r="N208" s="346">
        <v>0</v>
      </c>
      <c r="O208" s="353"/>
      <c r="P208" s="346">
        <v>0</v>
      </c>
      <c r="R208" s="2"/>
    </row>
    <row r="209" spans="1:18" ht="24" customHeight="1" x14ac:dyDescent="0.3">
      <c r="A209" s="360" t="s">
        <v>793</v>
      </c>
      <c r="B209" s="562">
        <v>1617321</v>
      </c>
      <c r="C209" s="224" t="s">
        <v>767</v>
      </c>
      <c r="D209" s="263">
        <v>2020</v>
      </c>
      <c r="E209" s="261"/>
      <c r="F209" s="260"/>
      <c r="G209" s="260"/>
      <c r="H209" s="260"/>
      <c r="I209" s="260"/>
      <c r="J209" s="258">
        <v>0</v>
      </c>
      <c r="K209" s="258"/>
      <c r="L209" s="258">
        <v>0</v>
      </c>
      <c r="M209" s="206">
        <v>0</v>
      </c>
      <c r="N209" s="346">
        <v>0</v>
      </c>
      <c r="O209" s="353"/>
      <c r="P209" s="346">
        <v>0</v>
      </c>
      <c r="R209" s="2"/>
    </row>
    <row r="210" spans="1:18" ht="30.75" customHeight="1" x14ac:dyDescent="0.25">
      <c r="A210" s="362" t="s">
        <v>794</v>
      </c>
      <c r="B210" s="562">
        <v>1617321</v>
      </c>
      <c r="C210" s="162" t="s">
        <v>783</v>
      </c>
      <c r="D210" s="263" t="s">
        <v>656</v>
      </c>
      <c r="E210" s="244">
        <f>L210+P210</f>
        <v>423978.6</v>
      </c>
      <c r="F210" s="260"/>
      <c r="G210" s="260"/>
      <c r="H210" s="260"/>
      <c r="I210" s="260"/>
      <c r="J210" s="258">
        <v>0</v>
      </c>
      <c r="K210" s="258">
        <f>E210-J210</f>
        <v>423978.6</v>
      </c>
      <c r="L210" s="258">
        <v>423978.6</v>
      </c>
      <c r="M210" s="206">
        <v>0</v>
      </c>
      <c r="N210" s="346">
        <v>0</v>
      </c>
      <c r="O210" s="353"/>
      <c r="P210" s="346">
        <v>0</v>
      </c>
    </row>
    <row r="211" spans="1:18" ht="24.75" customHeight="1" x14ac:dyDescent="0.25">
      <c r="A211" s="360" t="s">
        <v>795</v>
      </c>
      <c r="B211" s="562">
        <v>1617321</v>
      </c>
      <c r="C211" s="162" t="s">
        <v>785</v>
      </c>
      <c r="D211" s="263">
        <v>2020</v>
      </c>
      <c r="E211" s="261"/>
      <c r="F211" s="260"/>
      <c r="G211" s="260"/>
      <c r="H211" s="260"/>
      <c r="I211" s="260"/>
      <c r="J211" s="258">
        <v>0</v>
      </c>
      <c r="K211" s="258"/>
      <c r="L211" s="258">
        <v>0</v>
      </c>
      <c r="M211" s="206">
        <v>0</v>
      </c>
      <c r="N211" s="346">
        <v>0</v>
      </c>
      <c r="O211" s="353"/>
      <c r="P211" s="346">
        <v>0</v>
      </c>
    </row>
    <row r="212" spans="1:18" ht="27" customHeight="1" x14ac:dyDescent="0.3">
      <c r="A212" s="360" t="s">
        <v>796</v>
      </c>
      <c r="B212" s="554" t="s">
        <v>571</v>
      </c>
      <c r="C212" s="224" t="s">
        <v>760</v>
      </c>
      <c r="D212" s="263">
        <v>2020</v>
      </c>
      <c r="E212" s="261"/>
      <c r="F212" s="260"/>
      <c r="G212" s="260"/>
      <c r="H212" s="260"/>
      <c r="I212" s="260"/>
      <c r="J212" s="258">
        <v>0</v>
      </c>
      <c r="K212" s="258"/>
      <c r="L212" s="258">
        <v>0</v>
      </c>
      <c r="M212" s="206">
        <v>0</v>
      </c>
      <c r="N212" s="346">
        <v>0</v>
      </c>
      <c r="O212" s="353"/>
      <c r="P212" s="346">
        <v>0</v>
      </c>
      <c r="R212" s="2"/>
    </row>
    <row r="213" spans="1:18" ht="24" customHeight="1" x14ac:dyDescent="0.3">
      <c r="A213" s="362" t="s">
        <v>797</v>
      </c>
      <c r="B213" s="554" t="s">
        <v>571</v>
      </c>
      <c r="C213" s="224" t="s">
        <v>761</v>
      </c>
      <c r="D213" s="263">
        <v>2020</v>
      </c>
      <c r="E213" s="261"/>
      <c r="F213" s="260"/>
      <c r="G213" s="260"/>
      <c r="H213" s="260"/>
      <c r="I213" s="260"/>
      <c r="J213" s="258">
        <v>0</v>
      </c>
      <c r="K213" s="258"/>
      <c r="L213" s="258">
        <v>0</v>
      </c>
      <c r="M213" s="206">
        <v>0</v>
      </c>
      <c r="N213" s="346">
        <v>0</v>
      </c>
      <c r="O213" s="353"/>
      <c r="P213" s="346">
        <v>0</v>
      </c>
      <c r="R213" s="2"/>
    </row>
    <row r="214" spans="1:18" ht="24" customHeight="1" x14ac:dyDescent="0.3">
      <c r="A214" s="360" t="s">
        <v>798</v>
      </c>
      <c r="B214" s="562">
        <v>1617321</v>
      </c>
      <c r="C214" s="224" t="s">
        <v>762</v>
      </c>
      <c r="D214" s="263">
        <v>2020</v>
      </c>
      <c r="E214" s="261"/>
      <c r="F214" s="260"/>
      <c r="G214" s="260"/>
      <c r="H214" s="260"/>
      <c r="I214" s="260"/>
      <c r="J214" s="258">
        <v>0</v>
      </c>
      <c r="K214" s="258"/>
      <c r="L214" s="258">
        <v>0</v>
      </c>
      <c r="M214" s="206">
        <v>0</v>
      </c>
      <c r="N214" s="346">
        <v>0</v>
      </c>
      <c r="O214" s="353"/>
      <c r="P214" s="346">
        <v>0</v>
      </c>
      <c r="R214" s="2"/>
    </row>
    <row r="215" spans="1:18" ht="24" customHeight="1" x14ac:dyDescent="0.3">
      <c r="A215" s="360" t="s">
        <v>799</v>
      </c>
      <c r="B215" s="562">
        <v>1617321</v>
      </c>
      <c r="C215" s="224" t="s">
        <v>768</v>
      </c>
      <c r="D215" s="263">
        <v>2020</v>
      </c>
      <c r="E215" s="261"/>
      <c r="F215" s="260"/>
      <c r="G215" s="260"/>
      <c r="H215" s="260"/>
      <c r="I215" s="260"/>
      <c r="J215" s="258">
        <v>0</v>
      </c>
      <c r="K215" s="258"/>
      <c r="L215" s="258">
        <v>0</v>
      </c>
      <c r="M215" s="206">
        <v>0</v>
      </c>
      <c r="N215" s="346">
        <v>0</v>
      </c>
      <c r="O215" s="353"/>
      <c r="P215" s="346">
        <v>0</v>
      </c>
      <c r="R215" s="2"/>
    </row>
    <row r="216" spans="1:18" ht="34.5" customHeight="1" x14ac:dyDescent="0.3">
      <c r="A216" s="362" t="s">
        <v>800</v>
      </c>
      <c r="B216" s="562">
        <v>1617321</v>
      </c>
      <c r="C216" s="224" t="s">
        <v>769</v>
      </c>
      <c r="D216" s="263">
        <v>2020</v>
      </c>
      <c r="E216" s="261"/>
      <c r="F216" s="260"/>
      <c r="G216" s="260"/>
      <c r="H216" s="260"/>
      <c r="I216" s="260"/>
      <c r="J216" s="258">
        <v>0</v>
      </c>
      <c r="K216" s="258"/>
      <c r="L216" s="258">
        <v>0</v>
      </c>
      <c r="M216" s="206">
        <v>0</v>
      </c>
      <c r="N216" s="346">
        <v>0</v>
      </c>
      <c r="O216" s="353"/>
      <c r="P216" s="346">
        <v>0</v>
      </c>
      <c r="R216" s="2"/>
    </row>
    <row r="217" spans="1:18" ht="24" customHeight="1" x14ac:dyDescent="0.3">
      <c r="A217" s="360" t="s">
        <v>801</v>
      </c>
      <c r="B217" s="562">
        <v>1617321</v>
      </c>
      <c r="C217" s="224" t="s">
        <v>780</v>
      </c>
      <c r="D217" s="263">
        <v>2020</v>
      </c>
      <c r="E217" s="261"/>
      <c r="F217" s="260"/>
      <c r="G217" s="260"/>
      <c r="H217" s="260"/>
      <c r="I217" s="260"/>
      <c r="J217" s="258">
        <v>0</v>
      </c>
      <c r="K217" s="258"/>
      <c r="L217" s="258">
        <v>0</v>
      </c>
      <c r="M217" s="206">
        <v>0</v>
      </c>
      <c r="N217" s="346">
        <v>0</v>
      </c>
      <c r="O217" s="353"/>
      <c r="P217" s="346">
        <v>0</v>
      </c>
      <c r="R217" s="2"/>
    </row>
    <row r="218" spans="1:18" ht="24" customHeight="1" x14ac:dyDescent="0.3">
      <c r="A218" s="360" t="s">
        <v>802</v>
      </c>
      <c r="B218" s="554" t="s">
        <v>571</v>
      </c>
      <c r="C218" s="224" t="s">
        <v>781</v>
      </c>
      <c r="D218" s="263">
        <v>2020</v>
      </c>
      <c r="E218" s="261"/>
      <c r="F218" s="260"/>
      <c r="G218" s="260"/>
      <c r="H218" s="260"/>
      <c r="I218" s="260"/>
      <c r="J218" s="258">
        <v>0</v>
      </c>
      <c r="K218" s="258"/>
      <c r="L218" s="258">
        <v>0</v>
      </c>
      <c r="M218" s="206">
        <v>0</v>
      </c>
      <c r="N218" s="346">
        <v>0</v>
      </c>
      <c r="O218" s="353"/>
      <c r="P218" s="346">
        <v>0</v>
      </c>
      <c r="R218" s="2"/>
    </row>
    <row r="219" spans="1:18" ht="24" customHeight="1" x14ac:dyDescent="0.3">
      <c r="A219" s="362" t="s">
        <v>803</v>
      </c>
      <c r="B219" s="562">
        <v>1617321</v>
      </c>
      <c r="C219" s="224" t="s">
        <v>777</v>
      </c>
      <c r="D219" s="263">
        <v>2020</v>
      </c>
      <c r="E219" s="261"/>
      <c r="F219" s="260"/>
      <c r="G219" s="260"/>
      <c r="H219" s="260"/>
      <c r="I219" s="260"/>
      <c r="J219" s="258">
        <v>0</v>
      </c>
      <c r="K219" s="258"/>
      <c r="L219" s="258">
        <v>0</v>
      </c>
      <c r="M219" s="206">
        <v>0</v>
      </c>
      <c r="N219" s="346">
        <v>0</v>
      </c>
      <c r="O219" s="353"/>
      <c r="P219" s="346">
        <v>0</v>
      </c>
      <c r="R219" s="2"/>
    </row>
    <row r="220" spans="1:18" ht="24" customHeight="1" x14ac:dyDescent="0.3">
      <c r="A220" s="360" t="s">
        <v>804</v>
      </c>
      <c r="B220" s="562">
        <v>1617321</v>
      </c>
      <c r="C220" s="224" t="s">
        <v>775</v>
      </c>
      <c r="D220" s="263">
        <v>2020</v>
      </c>
      <c r="E220" s="261"/>
      <c r="F220" s="260"/>
      <c r="G220" s="260"/>
      <c r="H220" s="260"/>
      <c r="I220" s="260"/>
      <c r="J220" s="258">
        <v>0</v>
      </c>
      <c r="K220" s="258"/>
      <c r="L220" s="258">
        <v>0</v>
      </c>
      <c r="M220" s="206">
        <v>0</v>
      </c>
      <c r="N220" s="346">
        <v>0</v>
      </c>
      <c r="O220" s="353"/>
      <c r="P220" s="346">
        <v>0</v>
      </c>
      <c r="R220" s="2"/>
    </row>
    <row r="221" spans="1:18" ht="24" customHeight="1" x14ac:dyDescent="0.3">
      <c r="A221" s="360" t="s">
        <v>805</v>
      </c>
      <c r="B221" s="562">
        <v>1617321</v>
      </c>
      <c r="C221" s="224" t="s">
        <v>774</v>
      </c>
      <c r="D221" s="263">
        <v>2020</v>
      </c>
      <c r="E221" s="261"/>
      <c r="F221" s="260"/>
      <c r="G221" s="260"/>
      <c r="H221" s="260"/>
      <c r="I221" s="260"/>
      <c r="J221" s="258">
        <v>0</v>
      </c>
      <c r="K221" s="258"/>
      <c r="L221" s="258">
        <v>0</v>
      </c>
      <c r="M221" s="206">
        <v>0</v>
      </c>
      <c r="N221" s="346">
        <v>0</v>
      </c>
      <c r="O221" s="353"/>
      <c r="P221" s="346">
        <v>0</v>
      </c>
      <c r="R221" s="2"/>
    </row>
    <row r="222" spans="1:18" ht="24" customHeight="1" x14ac:dyDescent="0.3">
      <c r="A222" s="362" t="s">
        <v>806</v>
      </c>
      <c r="B222" s="562">
        <v>1617321</v>
      </c>
      <c r="C222" s="224" t="s">
        <v>776</v>
      </c>
      <c r="D222" s="263">
        <v>2020</v>
      </c>
      <c r="E222" s="261"/>
      <c r="F222" s="260"/>
      <c r="G222" s="260"/>
      <c r="H222" s="260"/>
      <c r="I222" s="260"/>
      <c r="J222" s="258">
        <v>0</v>
      </c>
      <c r="K222" s="258"/>
      <c r="L222" s="258">
        <v>0</v>
      </c>
      <c r="M222" s="206">
        <v>0</v>
      </c>
      <c r="N222" s="346">
        <v>0</v>
      </c>
      <c r="O222" s="353"/>
      <c r="P222" s="346">
        <v>0</v>
      </c>
      <c r="R222" s="2"/>
    </row>
    <row r="223" spans="1:18" ht="24" customHeight="1" x14ac:dyDescent="0.3">
      <c r="A223" s="360" t="s">
        <v>807</v>
      </c>
      <c r="B223" s="562">
        <v>1617321</v>
      </c>
      <c r="C223" s="224" t="s">
        <v>771</v>
      </c>
      <c r="D223" s="263">
        <v>2020</v>
      </c>
      <c r="E223" s="261"/>
      <c r="F223" s="260"/>
      <c r="G223" s="260"/>
      <c r="H223" s="260"/>
      <c r="I223" s="260"/>
      <c r="J223" s="258">
        <v>0</v>
      </c>
      <c r="K223" s="258"/>
      <c r="L223" s="258">
        <v>0</v>
      </c>
      <c r="M223" s="206">
        <v>0</v>
      </c>
      <c r="N223" s="346">
        <v>0</v>
      </c>
      <c r="O223" s="353"/>
      <c r="P223" s="346">
        <v>0</v>
      </c>
      <c r="R223" s="2"/>
    </row>
    <row r="224" spans="1:18" ht="24" customHeight="1" x14ac:dyDescent="0.3">
      <c r="A224" s="360" t="s">
        <v>808</v>
      </c>
      <c r="B224" s="562">
        <v>1617321</v>
      </c>
      <c r="C224" s="224" t="s">
        <v>782</v>
      </c>
      <c r="D224" s="263">
        <v>2020</v>
      </c>
      <c r="E224" s="261"/>
      <c r="F224" s="260"/>
      <c r="G224" s="260"/>
      <c r="H224" s="260"/>
      <c r="I224" s="260"/>
      <c r="J224" s="258">
        <v>0</v>
      </c>
      <c r="K224" s="258"/>
      <c r="L224" s="258">
        <v>0</v>
      </c>
      <c r="M224" s="206">
        <v>0</v>
      </c>
      <c r="N224" s="346">
        <v>0</v>
      </c>
      <c r="O224" s="353"/>
      <c r="P224" s="346">
        <v>0</v>
      </c>
      <c r="R224" s="2"/>
    </row>
    <row r="225" spans="1:18" ht="24" customHeight="1" x14ac:dyDescent="0.3">
      <c r="A225" s="362" t="s">
        <v>809</v>
      </c>
      <c r="B225" s="562">
        <v>1617321</v>
      </c>
      <c r="C225" s="224" t="s">
        <v>773</v>
      </c>
      <c r="D225" s="263">
        <v>2020</v>
      </c>
      <c r="E225" s="261"/>
      <c r="F225" s="260"/>
      <c r="G225" s="260"/>
      <c r="H225" s="260"/>
      <c r="I225" s="260"/>
      <c r="J225" s="258">
        <v>0</v>
      </c>
      <c r="K225" s="258"/>
      <c r="L225" s="258">
        <v>0</v>
      </c>
      <c r="M225" s="206">
        <v>0</v>
      </c>
      <c r="N225" s="346">
        <v>0</v>
      </c>
      <c r="O225" s="353"/>
      <c r="P225" s="346">
        <v>0</v>
      </c>
      <c r="R225" s="2"/>
    </row>
    <row r="226" spans="1:18" ht="24" customHeight="1" x14ac:dyDescent="0.3">
      <c r="A226" s="360" t="s">
        <v>810</v>
      </c>
      <c r="B226" s="562">
        <v>1617321</v>
      </c>
      <c r="C226" s="224" t="s">
        <v>772</v>
      </c>
      <c r="D226" s="263">
        <v>2020</v>
      </c>
      <c r="E226" s="261"/>
      <c r="F226" s="260"/>
      <c r="G226" s="260"/>
      <c r="H226" s="260"/>
      <c r="I226" s="260"/>
      <c r="J226" s="258">
        <v>0</v>
      </c>
      <c r="K226" s="258"/>
      <c r="L226" s="258">
        <v>0</v>
      </c>
      <c r="M226" s="206">
        <v>0</v>
      </c>
      <c r="N226" s="346">
        <v>0</v>
      </c>
      <c r="O226" s="353"/>
      <c r="P226" s="346">
        <v>0</v>
      </c>
      <c r="R226" s="2"/>
    </row>
    <row r="227" spans="1:18" ht="24" customHeight="1" x14ac:dyDescent="0.3">
      <c r="A227" s="360" t="s">
        <v>811</v>
      </c>
      <c r="B227" s="562">
        <v>1617321</v>
      </c>
      <c r="C227" s="224" t="s">
        <v>778</v>
      </c>
      <c r="D227" s="263">
        <v>2020</v>
      </c>
      <c r="E227" s="261"/>
      <c r="F227" s="260"/>
      <c r="G227" s="260"/>
      <c r="H227" s="260"/>
      <c r="I227" s="260"/>
      <c r="J227" s="258">
        <v>0</v>
      </c>
      <c r="K227" s="258"/>
      <c r="L227" s="258">
        <v>0</v>
      </c>
      <c r="M227" s="206">
        <v>0</v>
      </c>
      <c r="N227" s="346">
        <v>0</v>
      </c>
      <c r="O227" s="353"/>
      <c r="P227" s="346">
        <v>0</v>
      </c>
      <c r="R227" s="2"/>
    </row>
    <row r="228" spans="1:18" ht="24" customHeight="1" x14ac:dyDescent="0.3">
      <c r="A228" s="362" t="s">
        <v>812</v>
      </c>
      <c r="B228" s="562">
        <v>1617321</v>
      </c>
      <c r="C228" s="224" t="s">
        <v>779</v>
      </c>
      <c r="D228" s="263">
        <v>2020</v>
      </c>
      <c r="E228" s="261"/>
      <c r="F228" s="260"/>
      <c r="G228" s="260"/>
      <c r="H228" s="260"/>
      <c r="I228" s="260"/>
      <c r="J228" s="258">
        <v>0</v>
      </c>
      <c r="K228" s="258"/>
      <c r="L228" s="258">
        <v>0</v>
      </c>
      <c r="M228" s="206">
        <v>0</v>
      </c>
      <c r="N228" s="346">
        <v>0</v>
      </c>
      <c r="O228" s="353"/>
      <c r="P228" s="346">
        <v>0</v>
      </c>
      <c r="R228" s="2"/>
    </row>
    <row r="229" spans="1:18" ht="24" customHeight="1" x14ac:dyDescent="0.3">
      <c r="A229" s="360" t="s">
        <v>813</v>
      </c>
      <c r="B229" s="562">
        <v>1617321</v>
      </c>
      <c r="C229" s="224" t="s">
        <v>770</v>
      </c>
      <c r="D229" s="263">
        <v>2020</v>
      </c>
      <c r="E229" s="261"/>
      <c r="F229" s="260"/>
      <c r="G229" s="260"/>
      <c r="H229" s="260"/>
      <c r="I229" s="260"/>
      <c r="J229" s="258">
        <v>0</v>
      </c>
      <c r="K229" s="258"/>
      <c r="L229" s="258">
        <v>0</v>
      </c>
      <c r="M229" s="206">
        <v>0</v>
      </c>
      <c r="N229" s="346">
        <v>0</v>
      </c>
      <c r="O229" s="353"/>
      <c r="P229" s="346">
        <v>0</v>
      </c>
      <c r="R229" s="2"/>
    </row>
    <row r="230" spans="1:18" ht="33.75" customHeight="1" x14ac:dyDescent="0.3">
      <c r="A230" s="362" t="s">
        <v>835</v>
      </c>
      <c r="B230" s="563"/>
      <c r="C230" s="224" t="s">
        <v>834</v>
      </c>
      <c r="D230" s="263">
        <v>2020</v>
      </c>
      <c r="E230" s="392"/>
      <c r="F230" s="393"/>
      <c r="G230" s="394"/>
      <c r="H230" s="393"/>
      <c r="I230" s="394"/>
      <c r="J230" s="395">
        <v>0</v>
      </c>
      <c r="K230" s="396"/>
      <c r="L230" s="396">
        <v>0</v>
      </c>
      <c r="M230" s="505">
        <v>0</v>
      </c>
      <c r="N230" s="398">
        <v>0</v>
      </c>
      <c r="O230" s="357"/>
      <c r="P230" s="398">
        <v>1497220</v>
      </c>
      <c r="R230" s="2"/>
    </row>
    <row r="231" spans="1:18" ht="24.75" customHeight="1" x14ac:dyDescent="0.25">
      <c r="A231" s="365"/>
      <c r="B231" s="564"/>
      <c r="C231" s="129" t="s">
        <v>23</v>
      </c>
      <c r="D231" s="136"/>
      <c r="E231" s="137"/>
      <c r="F231" s="138"/>
      <c r="G231" s="139"/>
      <c r="H231" s="138"/>
      <c r="I231" s="139"/>
      <c r="J231" s="140"/>
      <c r="K231" s="141"/>
      <c r="L231" s="142">
        <f>SUM(L232:L283)-L242-L260</f>
        <v>23218922.390000001</v>
      </c>
      <c r="M231" s="142">
        <f>SUM(M232:M283)-M242-M260</f>
        <v>21497049</v>
      </c>
      <c r="N231" s="142">
        <f>SUM(N232:N283)-N242-N260</f>
        <v>7788105</v>
      </c>
      <c r="O231" s="142">
        <f>SUM(O232:O280)-O242-O260</f>
        <v>0</v>
      </c>
      <c r="P231" s="142">
        <f>SUM(P232:P283)-P244</f>
        <v>44821118</v>
      </c>
      <c r="R231" s="445"/>
    </row>
    <row r="232" spans="1:18" ht="32.25" customHeight="1" x14ac:dyDescent="0.35">
      <c r="A232" s="365" t="s">
        <v>133</v>
      </c>
      <c r="B232" s="559" t="s">
        <v>563</v>
      </c>
      <c r="C232" s="282" t="s">
        <v>24</v>
      </c>
      <c r="D232" s="55" t="s">
        <v>8</v>
      </c>
      <c r="E232" s="49">
        <v>13395109</v>
      </c>
      <c r="F232" s="59"/>
      <c r="G232" s="59"/>
      <c r="H232" s="59"/>
      <c r="I232" s="59"/>
      <c r="J232" s="273">
        <v>10193270</v>
      </c>
      <c r="K232" s="57">
        <f>E232-J232</f>
        <v>3201839</v>
      </c>
      <c r="L232" s="118">
        <v>369820.2</v>
      </c>
      <c r="M232" s="206">
        <v>0</v>
      </c>
      <c r="N232" s="346">
        <v>0</v>
      </c>
      <c r="O232" s="322"/>
      <c r="P232" s="346">
        <v>0</v>
      </c>
      <c r="R232" s="444"/>
    </row>
    <row r="233" spans="1:18" ht="24.75" customHeight="1" x14ac:dyDescent="0.35">
      <c r="A233" s="368" t="s">
        <v>134</v>
      </c>
      <c r="B233" s="559" t="s">
        <v>563</v>
      </c>
      <c r="C233" s="166" t="s">
        <v>35</v>
      </c>
      <c r="D233" s="14">
        <v>2017</v>
      </c>
      <c r="E233" s="47">
        <v>2584890</v>
      </c>
      <c r="F233" s="167"/>
      <c r="G233" s="168"/>
      <c r="H233" s="167"/>
      <c r="I233" s="168"/>
      <c r="J233" s="57">
        <v>52991</v>
      </c>
      <c r="K233" s="56">
        <f>E233-J233</f>
        <v>2531899</v>
      </c>
      <c r="L233" s="169">
        <v>2004371.4</v>
      </c>
      <c r="M233" s="206">
        <v>0</v>
      </c>
      <c r="N233" s="321">
        <v>0</v>
      </c>
      <c r="O233" s="322"/>
      <c r="P233" s="346">
        <v>0</v>
      </c>
      <c r="R233" s="443"/>
    </row>
    <row r="234" spans="1:18" ht="33" customHeight="1" x14ac:dyDescent="0.25">
      <c r="A234" s="360" t="s">
        <v>135</v>
      </c>
      <c r="B234" s="565" t="s">
        <v>563</v>
      </c>
      <c r="C234" s="249" t="s">
        <v>48</v>
      </c>
      <c r="D234" s="313" t="s">
        <v>7</v>
      </c>
      <c r="E234" s="239">
        <v>7471844</v>
      </c>
      <c r="F234" s="240"/>
      <c r="G234" s="241"/>
      <c r="H234" s="240"/>
      <c r="I234" s="241"/>
      <c r="J234" s="271">
        <v>1071522</v>
      </c>
      <c r="K234" s="193">
        <v>6909876</v>
      </c>
      <c r="L234" s="242">
        <v>4284345</v>
      </c>
      <c r="M234" s="206">
        <v>0</v>
      </c>
      <c r="N234" s="412">
        <v>0</v>
      </c>
      <c r="O234" s="524"/>
      <c r="P234" s="412">
        <v>0</v>
      </c>
    </row>
    <row r="235" spans="1:18" ht="31.5" x14ac:dyDescent="0.25">
      <c r="A235" s="361" t="s">
        <v>136</v>
      </c>
      <c r="B235" s="559" t="s">
        <v>563</v>
      </c>
      <c r="C235" s="67" t="s">
        <v>62</v>
      </c>
      <c r="D235" s="14" t="s">
        <v>7</v>
      </c>
      <c r="E235" s="61">
        <v>4189451</v>
      </c>
      <c r="F235" s="62"/>
      <c r="G235" s="63"/>
      <c r="H235" s="62"/>
      <c r="I235" s="63"/>
      <c r="J235" s="64">
        <v>3217535</v>
      </c>
      <c r="K235" s="65">
        <v>21733</v>
      </c>
      <c r="L235" s="65">
        <v>19695.91</v>
      </c>
      <c r="M235" s="206">
        <v>0</v>
      </c>
      <c r="N235" s="321">
        <v>0</v>
      </c>
      <c r="O235" s="322"/>
      <c r="P235" s="321">
        <v>0</v>
      </c>
    </row>
    <row r="236" spans="1:18" ht="33.75" customHeight="1" x14ac:dyDescent="0.25">
      <c r="A236" s="367" t="s">
        <v>137</v>
      </c>
      <c r="B236" s="559" t="s">
        <v>563</v>
      </c>
      <c r="C236" s="67" t="s">
        <v>63</v>
      </c>
      <c r="D236" s="14" t="s">
        <v>7</v>
      </c>
      <c r="E236" s="61">
        <v>1426246</v>
      </c>
      <c r="F236" s="62"/>
      <c r="G236" s="63"/>
      <c r="H236" s="62"/>
      <c r="I236" s="63"/>
      <c r="J236" s="64">
        <v>1143395</v>
      </c>
      <c r="K236" s="73">
        <v>8267</v>
      </c>
      <c r="L236" s="73">
        <v>8267</v>
      </c>
      <c r="M236" s="206">
        <v>0</v>
      </c>
      <c r="N236" s="321">
        <v>0</v>
      </c>
      <c r="O236" s="322"/>
      <c r="P236" s="321">
        <v>0</v>
      </c>
    </row>
    <row r="237" spans="1:18" ht="24" customHeight="1" x14ac:dyDescent="0.25">
      <c r="A237" s="367" t="s">
        <v>138</v>
      </c>
      <c r="B237" s="560" t="s">
        <v>563</v>
      </c>
      <c r="C237" s="274" t="s">
        <v>58</v>
      </c>
      <c r="D237" s="14" t="s">
        <v>7</v>
      </c>
      <c r="E237" s="57">
        <v>3658841</v>
      </c>
      <c r="F237" s="167"/>
      <c r="G237" s="167"/>
      <c r="H237" s="167"/>
      <c r="I237" s="167"/>
      <c r="J237" s="47">
        <v>1714922</v>
      </c>
      <c r="K237" s="47">
        <v>1635813</v>
      </c>
      <c r="L237" s="57">
        <v>527856.61</v>
      </c>
      <c r="M237" s="206">
        <v>0</v>
      </c>
      <c r="N237" s="530">
        <v>0</v>
      </c>
      <c r="O237" s="322"/>
      <c r="P237" s="346">
        <v>0</v>
      </c>
    </row>
    <row r="238" spans="1:18" ht="33.75" customHeight="1" x14ac:dyDescent="0.25">
      <c r="A238" s="365" t="s">
        <v>139</v>
      </c>
      <c r="B238" s="554" t="s">
        <v>563</v>
      </c>
      <c r="C238" s="243" t="s">
        <v>65</v>
      </c>
      <c r="D238" s="263" t="s">
        <v>7</v>
      </c>
      <c r="E238" s="244">
        <v>6389180</v>
      </c>
      <c r="F238" s="245"/>
      <c r="G238" s="245"/>
      <c r="H238" s="245"/>
      <c r="I238" s="245"/>
      <c r="J238" s="270">
        <v>840539</v>
      </c>
      <c r="K238" s="246">
        <v>1724569</v>
      </c>
      <c r="L238" s="246">
        <v>1677487</v>
      </c>
      <c r="M238" s="206">
        <v>0</v>
      </c>
      <c r="N238" s="397">
        <v>0</v>
      </c>
      <c r="O238" s="525"/>
      <c r="P238" s="397">
        <v>0</v>
      </c>
    </row>
    <row r="239" spans="1:18" ht="32.25" customHeight="1" x14ac:dyDescent="0.25">
      <c r="A239" s="360" t="s">
        <v>140</v>
      </c>
      <c r="B239" s="557" t="s">
        <v>563</v>
      </c>
      <c r="C239" s="284" t="s">
        <v>47</v>
      </c>
      <c r="D239" s="263" t="s">
        <v>708</v>
      </c>
      <c r="E239" s="170">
        <v>4694960</v>
      </c>
      <c r="F239" s="119"/>
      <c r="G239" s="119"/>
      <c r="H239" s="119"/>
      <c r="I239" s="119"/>
      <c r="J239" s="254">
        <v>561968</v>
      </c>
      <c r="K239" s="121">
        <f>E239-J239</f>
        <v>4132992</v>
      </c>
      <c r="L239" s="118">
        <v>1815540</v>
      </c>
      <c r="M239" s="206">
        <v>917452</v>
      </c>
      <c r="N239" s="346">
        <v>18448</v>
      </c>
      <c r="O239" s="322"/>
      <c r="P239" s="346">
        <v>1672441</v>
      </c>
      <c r="R239" s="445"/>
    </row>
    <row r="240" spans="1:18" ht="31.5" x14ac:dyDescent="0.25">
      <c r="A240" s="369" t="s">
        <v>141</v>
      </c>
      <c r="B240" s="558" t="s">
        <v>563</v>
      </c>
      <c r="C240" s="378" t="s">
        <v>0</v>
      </c>
      <c r="D240" s="55" t="s">
        <v>20</v>
      </c>
      <c r="E240" s="49"/>
      <c r="F240" s="59"/>
      <c r="G240" s="60"/>
      <c r="H240" s="59"/>
      <c r="I240" s="60"/>
      <c r="J240" s="57"/>
      <c r="K240" s="58"/>
      <c r="L240" s="46"/>
      <c r="M240" s="206"/>
      <c r="N240" s="321"/>
      <c r="O240" s="322"/>
      <c r="P240" s="346"/>
      <c r="R240" s="445"/>
    </row>
    <row r="241" spans="1:16" ht="30.75" customHeight="1" x14ac:dyDescent="0.25">
      <c r="A241" s="363" t="s">
        <v>517</v>
      </c>
      <c r="B241" s="566"/>
      <c r="C241" s="455" t="s">
        <v>70</v>
      </c>
      <c r="D241" s="55" t="s">
        <v>15</v>
      </c>
      <c r="E241" s="172">
        <v>3011168</v>
      </c>
      <c r="F241" s="62"/>
      <c r="G241" s="63"/>
      <c r="H241" s="62"/>
      <c r="I241" s="63"/>
      <c r="J241" s="57">
        <v>0</v>
      </c>
      <c r="K241" s="47">
        <f>E241-J241</f>
        <v>3011168</v>
      </c>
      <c r="L241" s="176">
        <v>967061</v>
      </c>
      <c r="M241" s="206">
        <v>945419</v>
      </c>
      <c r="N241" s="349">
        <v>0</v>
      </c>
      <c r="O241" s="322"/>
      <c r="P241" s="321">
        <v>0</v>
      </c>
    </row>
    <row r="242" spans="1:16" ht="16.5" customHeight="1" x14ac:dyDescent="0.25">
      <c r="A242" s="370"/>
      <c r="B242" s="567"/>
      <c r="C242" s="151" t="s">
        <v>558</v>
      </c>
      <c r="D242" s="55"/>
      <c r="E242" s="172"/>
      <c r="F242" s="167"/>
      <c r="G242" s="168"/>
      <c r="H242" s="167"/>
      <c r="I242" s="168"/>
      <c r="J242" s="57"/>
      <c r="K242" s="163">
        <v>462250</v>
      </c>
      <c r="L242" s="379">
        <v>313581</v>
      </c>
      <c r="M242" s="506">
        <v>146063</v>
      </c>
      <c r="N242" s="321"/>
      <c r="O242" s="322"/>
      <c r="P242" s="321"/>
    </row>
    <row r="243" spans="1:16" ht="67.5" customHeight="1" x14ac:dyDescent="0.25">
      <c r="A243" s="371" t="s">
        <v>518</v>
      </c>
      <c r="B243" s="558"/>
      <c r="C243" s="150" t="s">
        <v>81</v>
      </c>
      <c r="D243" s="55" t="s">
        <v>20</v>
      </c>
      <c r="E243" s="172">
        <v>18671009</v>
      </c>
      <c r="F243" s="167"/>
      <c r="G243" s="167"/>
      <c r="H243" s="167"/>
      <c r="I243" s="167"/>
      <c r="J243" s="57">
        <v>0</v>
      </c>
      <c r="K243" s="58">
        <f>E243-J243</f>
        <v>18671009</v>
      </c>
      <c r="L243" s="90">
        <v>1786091</v>
      </c>
      <c r="M243" s="152">
        <v>194070</v>
      </c>
      <c r="N243" s="530">
        <v>1011501</v>
      </c>
      <c r="O243" s="322"/>
      <c r="P243" s="346">
        <v>9000000</v>
      </c>
    </row>
    <row r="244" spans="1:16" x14ac:dyDescent="0.25">
      <c r="A244" s="370"/>
      <c r="B244" s="561"/>
      <c r="C244" s="151" t="s">
        <v>80</v>
      </c>
      <c r="D244" s="55"/>
      <c r="E244" s="173"/>
      <c r="F244" s="145"/>
      <c r="G244" s="145"/>
      <c r="H244" s="145"/>
      <c r="I244" s="145"/>
      <c r="J244" s="127"/>
      <c r="K244" s="332"/>
      <c r="L244" s="163"/>
      <c r="M244" s="210"/>
      <c r="N244" s="438"/>
      <c r="O244" s="526"/>
      <c r="P244" s="411">
        <v>3000000</v>
      </c>
    </row>
    <row r="245" spans="1:16" ht="31.5" x14ac:dyDescent="0.25">
      <c r="A245" s="367" t="s">
        <v>519</v>
      </c>
      <c r="B245" s="559"/>
      <c r="C245" s="79" t="s">
        <v>71</v>
      </c>
      <c r="D245" s="315" t="s">
        <v>708</v>
      </c>
      <c r="E245" s="90">
        <v>6206433</v>
      </c>
      <c r="F245" s="167"/>
      <c r="G245" s="168"/>
      <c r="H245" s="167"/>
      <c r="I245" s="168"/>
      <c r="J245" s="81">
        <v>86884</v>
      </c>
      <c r="K245" s="58">
        <f>E245-J245</f>
        <v>6119549</v>
      </c>
      <c r="L245" s="176">
        <v>611079</v>
      </c>
      <c r="M245" s="179">
        <v>1580000</v>
      </c>
      <c r="N245" s="321">
        <v>272641</v>
      </c>
      <c r="O245" s="526"/>
      <c r="P245" s="352">
        <v>3652021</v>
      </c>
    </row>
    <row r="246" spans="1:16" ht="40.5" customHeight="1" x14ac:dyDescent="0.25">
      <c r="A246" s="367" t="s">
        <v>520</v>
      </c>
      <c r="B246" s="559"/>
      <c r="C246" s="80" t="s">
        <v>733</v>
      </c>
      <c r="D246" s="315" t="s">
        <v>708</v>
      </c>
      <c r="E246" s="90">
        <v>6287245</v>
      </c>
      <c r="F246" s="62"/>
      <c r="G246" s="63"/>
      <c r="H246" s="62"/>
      <c r="I246" s="63"/>
      <c r="J246" s="81">
        <v>88620</v>
      </c>
      <c r="K246" s="78">
        <f>E246-J246</f>
        <v>6198625</v>
      </c>
      <c r="L246" s="103">
        <v>30515</v>
      </c>
      <c r="M246" s="152">
        <v>4429586</v>
      </c>
      <c r="N246" s="549">
        <v>1170587</v>
      </c>
      <c r="O246" s="322"/>
      <c r="P246" s="321">
        <v>0</v>
      </c>
    </row>
    <row r="247" spans="1:16" ht="31.5" x14ac:dyDescent="0.25">
      <c r="A247" s="368" t="s">
        <v>521</v>
      </c>
      <c r="B247" s="568"/>
      <c r="C247" s="174" t="s">
        <v>454</v>
      </c>
      <c r="D247" s="228" t="s">
        <v>20</v>
      </c>
      <c r="E247" s="176">
        <v>4749698</v>
      </c>
      <c r="F247" s="177"/>
      <c r="G247" s="178"/>
      <c r="H247" s="177"/>
      <c r="I247" s="178"/>
      <c r="J247" s="121">
        <v>0</v>
      </c>
      <c r="K247" s="179">
        <f>E247-J247</f>
        <v>4749698</v>
      </c>
      <c r="L247" s="123">
        <v>0</v>
      </c>
      <c r="M247" s="123">
        <v>1728431</v>
      </c>
      <c r="N247" s="349">
        <v>0</v>
      </c>
      <c r="O247" s="322"/>
      <c r="P247" s="321">
        <v>0</v>
      </c>
    </row>
    <row r="248" spans="1:16" x14ac:dyDescent="0.25">
      <c r="A248" s="372"/>
      <c r="B248" s="569"/>
      <c r="C248" s="182" t="s">
        <v>80</v>
      </c>
      <c r="D248" s="228"/>
      <c r="E248" s="183"/>
      <c r="F248" s="184"/>
      <c r="G248" s="185"/>
      <c r="H248" s="184"/>
      <c r="I248" s="185"/>
      <c r="J248" s="121"/>
      <c r="K248" s="187">
        <f>K247/2</f>
        <v>2374849</v>
      </c>
      <c r="L248" s="187"/>
      <c r="M248" s="123"/>
      <c r="N248" s="321"/>
      <c r="O248" s="322"/>
      <c r="P248" s="321"/>
    </row>
    <row r="249" spans="1:16" ht="47.25" x14ac:dyDescent="0.25">
      <c r="A249" s="368" t="s">
        <v>522</v>
      </c>
      <c r="B249" s="568"/>
      <c r="C249" s="174" t="s">
        <v>455</v>
      </c>
      <c r="D249" s="228" t="s">
        <v>20</v>
      </c>
      <c r="E249" s="176">
        <v>4682770</v>
      </c>
      <c r="F249" s="177"/>
      <c r="G249" s="178"/>
      <c r="H249" s="177"/>
      <c r="I249" s="178"/>
      <c r="J249" s="121">
        <v>0</v>
      </c>
      <c r="K249" s="152">
        <f>E249-J249</f>
        <v>4682770</v>
      </c>
      <c r="L249" s="188">
        <v>0</v>
      </c>
      <c r="M249" s="180">
        <v>484405</v>
      </c>
      <c r="N249" s="349">
        <v>785319</v>
      </c>
      <c r="O249" s="322"/>
      <c r="P249" s="321">
        <v>3198365</v>
      </c>
    </row>
    <row r="250" spans="1:16" x14ac:dyDescent="0.25">
      <c r="A250" s="372"/>
      <c r="B250" s="569"/>
      <c r="C250" s="182" t="s">
        <v>80</v>
      </c>
      <c r="D250" s="228"/>
      <c r="E250" s="183"/>
      <c r="F250" s="184"/>
      <c r="G250" s="185"/>
      <c r="H250" s="184"/>
      <c r="I250" s="185"/>
      <c r="J250" s="121"/>
      <c r="K250" s="187">
        <v>532694</v>
      </c>
      <c r="L250" s="187"/>
      <c r="M250" s="123"/>
      <c r="N250" s="321"/>
      <c r="O250" s="322"/>
      <c r="P250" s="321"/>
    </row>
    <row r="251" spans="1:16" ht="31.5" x14ac:dyDescent="0.25">
      <c r="A251" s="368" t="s">
        <v>523</v>
      </c>
      <c r="B251" s="570"/>
      <c r="C251" s="174" t="s">
        <v>482</v>
      </c>
      <c r="D251" s="228" t="s">
        <v>38</v>
      </c>
      <c r="E251" s="176">
        <v>5219549</v>
      </c>
      <c r="F251" s="177"/>
      <c r="G251" s="178"/>
      <c r="H251" s="177"/>
      <c r="I251" s="178"/>
      <c r="J251" s="121">
        <v>0</v>
      </c>
      <c r="K251" s="329">
        <f>E251-J251</f>
        <v>5219549</v>
      </c>
      <c r="L251" s="123">
        <v>0</v>
      </c>
      <c r="M251" s="180">
        <v>0</v>
      </c>
      <c r="N251" s="349">
        <v>0</v>
      </c>
      <c r="O251" s="322"/>
      <c r="P251" s="349">
        <v>2609774</v>
      </c>
    </row>
    <row r="252" spans="1:16" x14ac:dyDescent="0.25">
      <c r="A252" s="362"/>
      <c r="B252" s="570"/>
      <c r="C252" s="182" t="s">
        <v>80</v>
      </c>
      <c r="D252" s="228"/>
      <c r="E252" s="183"/>
      <c r="F252" s="184"/>
      <c r="G252" s="185"/>
      <c r="H252" s="184"/>
      <c r="I252" s="185"/>
      <c r="J252" s="121"/>
      <c r="K252" s="330">
        <f>K251/2</f>
        <v>2609774.5</v>
      </c>
      <c r="L252" s="187"/>
      <c r="M252" s="123"/>
      <c r="N252" s="321"/>
      <c r="O252" s="322"/>
      <c r="P252" s="321"/>
    </row>
    <row r="253" spans="1:16" ht="35.25" customHeight="1" x14ac:dyDescent="0.25">
      <c r="A253" s="368" t="s">
        <v>524</v>
      </c>
      <c r="B253" s="571"/>
      <c r="C253" s="174" t="s">
        <v>483</v>
      </c>
      <c r="D253" s="228">
        <v>2020</v>
      </c>
      <c r="E253" s="176">
        <v>2415617</v>
      </c>
      <c r="F253" s="177"/>
      <c r="G253" s="178"/>
      <c r="H253" s="177"/>
      <c r="I253" s="178"/>
      <c r="J253" s="121">
        <v>0</v>
      </c>
      <c r="K253" s="329">
        <f>E253-J253</f>
        <v>2415617</v>
      </c>
      <c r="L253" s="123">
        <v>0</v>
      </c>
      <c r="M253" s="180">
        <v>0</v>
      </c>
      <c r="N253" s="349">
        <v>0</v>
      </c>
      <c r="O253" s="322"/>
      <c r="P253" s="321">
        <v>1207808</v>
      </c>
    </row>
    <row r="254" spans="1:16" x14ac:dyDescent="0.25">
      <c r="A254" s="362"/>
      <c r="B254" s="572"/>
      <c r="C254" s="182" t="s">
        <v>80</v>
      </c>
      <c r="D254" s="228"/>
      <c r="E254" s="183"/>
      <c r="F254" s="184"/>
      <c r="G254" s="185"/>
      <c r="H254" s="184"/>
      <c r="I254" s="185"/>
      <c r="J254" s="121"/>
      <c r="K254" s="330">
        <f>K253/2</f>
        <v>1207808.5</v>
      </c>
      <c r="L254" s="187"/>
      <c r="M254" s="123"/>
      <c r="N254" s="321"/>
      <c r="O254" s="322"/>
      <c r="P254" s="321"/>
    </row>
    <row r="255" spans="1:16" ht="34.5" customHeight="1" x14ac:dyDescent="0.25">
      <c r="A255" s="368" t="s">
        <v>525</v>
      </c>
      <c r="B255" s="571"/>
      <c r="C255" s="174" t="s">
        <v>739</v>
      </c>
      <c r="D255" s="228" t="s">
        <v>38</v>
      </c>
      <c r="E255" s="176">
        <v>6252342</v>
      </c>
      <c r="F255" s="177"/>
      <c r="G255" s="178"/>
      <c r="H255" s="177"/>
      <c r="I255" s="178"/>
      <c r="J255" s="121">
        <v>0</v>
      </c>
      <c r="K255" s="329">
        <f>E255-J255</f>
        <v>6252342</v>
      </c>
      <c r="L255" s="123">
        <v>0</v>
      </c>
      <c r="M255" s="180">
        <v>99919</v>
      </c>
      <c r="N255" s="349">
        <v>535033</v>
      </c>
      <c r="O255" s="322"/>
      <c r="P255" s="321">
        <v>3026252</v>
      </c>
    </row>
    <row r="256" spans="1:16" x14ac:dyDescent="0.25">
      <c r="A256" s="372"/>
      <c r="B256" s="572"/>
      <c r="C256" s="182" t="s">
        <v>80</v>
      </c>
      <c r="D256" s="228"/>
      <c r="E256" s="331"/>
      <c r="F256" s="184"/>
      <c r="G256" s="185"/>
      <c r="H256" s="184"/>
      <c r="I256" s="185"/>
      <c r="J256" s="121"/>
      <c r="K256" s="330">
        <f>K255/2</f>
        <v>3126171</v>
      </c>
      <c r="L256" s="187"/>
      <c r="M256" s="123"/>
      <c r="N256" s="321"/>
      <c r="O256" s="322"/>
      <c r="P256" s="321"/>
    </row>
    <row r="257" spans="1:16" ht="47.25" x14ac:dyDescent="0.25">
      <c r="A257" s="368" t="s">
        <v>526</v>
      </c>
      <c r="B257" s="571"/>
      <c r="C257" s="174" t="s">
        <v>633</v>
      </c>
      <c r="D257" s="228">
        <v>2020</v>
      </c>
      <c r="E257" s="329">
        <v>1901956</v>
      </c>
      <c r="F257" s="177"/>
      <c r="G257" s="178"/>
      <c r="H257" s="177"/>
      <c r="I257" s="178"/>
      <c r="J257" s="152">
        <v>0</v>
      </c>
      <c r="K257" s="329">
        <v>1951956</v>
      </c>
      <c r="L257" s="123">
        <v>0</v>
      </c>
      <c r="M257" s="180">
        <v>0</v>
      </c>
      <c r="N257" s="349">
        <v>0</v>
      </c>
      <c r="O257" s="322"/>
      <c r="P257" s="321">
        <v>975978</v>
      </c>
    </row>
    <row r="258" spans="1:16" x14ac:dyDescent="0.25">
      <c r="A258" s="362"/>
      <c r="B258" s="570"/>
      <c r="C258" s="343" t="s">
        <v>80</v>
      </c>
      <c r="D258" s="175"/>
      <c r="E258" s="323"/>
      <c r="F258" s="252"/>
      <c r="G258" s="225"/>
      <c r="H258" s="252"/>
      <c r="I258" s="225"/>
      <c r="J258" s="342"/>
      <c r="K258" s="330">
        <f>K257/2</f>
        <v>975978</v>
      </c>
      <c r="L258" s="186"/>
      <c r="M258" s="399"/>
      <c r="N258" s="321"/>
      <c r="O258" s="322"/>
      <c r="P258" s="321"/>
    </row>
    <row r="259" spans="1:16" ht="31.5" x14ac:dyDescent="0.25">
      <c r="A259" s="373" t="s">
        <v>584</v>
      </c>
      <c r="B259" s="573"/>
      <c r="C259" s="174" t="s">
        <v>583</v>
      </c>
      <c r="D259" s="228" t="s">
        <v>55</v>
      </c>
      <c r="E259" s="329">
        <v>2839050</v>
      </c>
      <c r="F259" s="177"/>
      <c r="G259" s="178"/>
      <c r="H259" s="177"/>
      <c r="I259" s="178"/>
      <c r="J259" s="152">
        <v>0</v>
      </c>
      <c r="K259" s="329">
        <f>E259-J259</f>
        <v>2839050</v>
      </c>
      <c r="L259" s="123">
        <v>0</v>
      </c>
      <c r="M259" s="180">
        <v>1808149</v>
      </c>
      <c r="N259" s="349">
        <v>10269</v>
      </c>
      <c r="O259" s="322"/>
      <c r="P259" s="321">
        <v>0</v>
      </c>
    </row>
    <row r="260" spans="1:16" ht="18.75" customHeight="1" x14ac:dyDescent="0.25">
      <c r="A260" s="374"/>
      <c r="B260" s="574"/>
      <c r="C260" s="182" t="s">
        <v>80</v>
      </c>
      <c r="D260" s="175"/>
      <c r="E260" s="323"/>
      <c r="F260" s="252"/>
      <c r="G260" s="225"/>
      <c r="H260" s="252"/>
      <c r="I260" s="225"/>
      <c r="J260" s="320"/>
      <c r="K260" s="330">
        <f>K259/2</f>
        <v>1419525</v>
      </c>
      <c r="L260" s="186"/>
      <c r="M260" s="123">
        <v>867934</v>
      </c>
      <c r="N260" s="321"/>
      <c r="O260" s="322"/>
      <c r="P260" s="321"/>
    </row>
    <row r="261" spans="1:16" ht="47.25" x14ac:dyDescent="0.25">
      <c r="A261" s="370" t="s">
        <v>142</v>
      </c>
      <c r="B261" s="575" t="s">
        <v>563</v>
      </c>
      <c r="C261" s="344" t="s">
        <v>25</v>
      </c>
      <c r="D261" s="55" t="s">
        <v>708</v>
      </c>
      <c r="E261" s="49">
        <v>32792269</v>
      </c>
      <c r="F261" s="59"/>
      <c r="G261" s="59"/>
      <c r="H261" s="59"/>
      <c r="I261" s="59"/>
      <c r="J261" s="273">
        <v>7171726</v>
      </c>
      <c r="K261" s="57">
        <f t="shared" ref="K261:K267" si="0">E261-J261</f>
        <v>25620543</v>
      </c>
      <c r="L261" s="74">
        <v>3927449</v>
      </c>
      <c r="M261" s="118">
        <v>948962</v>
      </c>
      <c r="N261" s="346">
        <v>0</v>
      </c>
      <c r="O261" s="322"/>
      <c r="P261" s="397">
        <v>0</v>
      </c>
    </row>
    <row r="262" spans="1:16" ht="34.5" customHeight="1" x14ac:dyDescent="0.25">
      <c r="A262" s="366" t="s">
        <v>144</v>
      </c>
      <c r="B262" s="561" t="s">
        <v>563</v>
      </c>
      <c r="C262" s="92" t="s">
        <v>27</v>
      </c>
      <c r="D262" s="55" t="s">
        <v>57</v>
      </c>
      <c r="E262" s="113">
        <v>172176906</v>
      </c>
      <c r="F262" s="125"/>
      <c r="G262" s="126"/>
      <c r="H262" s="125"/>
      <c r="I262" s="126"/>
      <c r="J262" s="127">
        <v>642487</v>
      </c>
      <c r="K262" s="143">
        <f t="shared" si="0"/>
        <v>171534419</v>
      </c>
      <c r="L262" s="114">
        <v>82536</v>
      </c>
      <c r="M262" s="507">
        <v>0</v>
      </c>
      <c r="N262" s="352">
        <v>0</v>
      </c>
      <c r="O262" s="526"/>
      <c r="P262" s="346">
        <v>0</v>
      </c>
    </row>
    <row r="263" spans="1:16" ht="36.75" customHeight="1" x14ac:dyDescent="0.25">
      <c r="A263" s="365" t="s">
        <v>145</v>
      </c>
      <c r="B263" s="560" t="s">
        <v>563</v>
      </c>
      <c r="C263" s="285" t="s">
        <v>560</v>
      </c>
      <c r="D263" s="167" t="s">
        <v>562</v>
      </c>
      <c r="E263" s="49">
        <v>22650514</v>
      </c>
      <c r="F263" s="59"/>
      <c r="G263" s="59"/>
      <c r="H263" s="59"/>
      <c r="I263" s="59"/>
      <c r="J263" s="57">
        <v>3378839</v>
      </c>
      <c r="K263" s="47">
        <v>19271675</v>
      </c>
      <c r="L263" s="57">
        <v>27497</v>
      </c>
      <c r="M263" s="508">
        <v>17333</v>
      </c>
      <c r="N263" s="322">
        <v>0</v>
      </c>
      <c r="O263" s="529">
        <v>0</v>
      </c>
      <c r="P263" s="346">
        <v>0</v>
      </c>
    </row>
    <row r="264" spans="1:16" ht="36" customHeight="1" x14ac:dyDescent="0.25">
      <c r="A264" s="371" t="s">
        <v>146</v>
      </c>
      <c r="B264" s="556" t="s">
        <v>563</v>
      </c>
      <c r="C264" s="189" t="s">
        <v>578</v>
      </c>
      <c r="D264" s="263" t="s">
        <v>20</v>
      </c>
      <c r="E264" s="190">
        <v>11675423</v>
      </c>
      <c r="F264" s="191"/>
      <c r="G264" s="192"/>
      <c r="H264" s="191"/>
      <c r="I264" s="192"/>
      <c r="J264" s="193">
        <v>99894</v>
      </c>
      <c r="K264" s="194">
        <f t="shared" si="0"/>
        <v>11575529</v>
      </c>
      <c r="L264" s="195">
        <v>7709</v>
      </c>
      <c r="M264" s="509">
        <v>3943005</v>
      </c>
      <c r="N264" s="541">
        <v>2416529</v>
      </c>
      <c r="O264" s="524"/>
      <c r="P264" s="412">
        <f>E264-J264-L264-M264-N264</f>
        <v>5208286</v>
      </c>
    </row>
    <row r="265" spans="1:16" ht="50.25" customHeight="1" x14ac:dyDescent="0.25">
      <c r="A265" s="365" t="s">
        <v>527</v>
      </c>
      <c r="B265" s="559" t="s">
        <v>563</v>
      </c>
      <c r="C265" s="305" t="s">
        <v>33</v>
      </c>
      <c r="D265" s="14" t="s">
        <v>13</v>
      </c>
      <c r="E265" s="47">
        <v>9604014</v>
      </c>
      <c r="F265" s="167"/>
      <c r="G265" s="167"/>
      <c r="H265" s="167"/>
      <c r="I265" s="167"/>
      <c r="J265" s="47">
        <v>148136.07800000001</v>
      </c>
      <c r="K265" s="306">
        <f t="shared" si="0"/>
        <v>9455877.9220000003</v>
      </c>
      <c r="L265" s="307">
        <v>2995488.05</v>
      </c>
      <c r="M265" s="255">
        <v>3623825</v>
      </c>
      <c r="N265" s="346">
        <v>0</v>
      </c>
      <c r="O265" s="322"/>
      <c r="P265" s="346">
        <v>0</v>
      </c>
    </row>
    <row r="266" spans="1:16" ht="33.75" customHeight="1" x14ac:dyDescent="0.25">
      <c r="A266" s="371" t="s">
        <v>528</v>
      </c>
      <c r="B266" s="556" t="s">
        <v>563</v>
      </c>
      <c r="C266" s="189" t="s">
        <v>69</v>
      </c>
      <c r="D266" s="263" t="s">
        <v>708</v>
      </c>
      <c r="E266" s="239">
        <v>8204711</v>
      </c>
      <c r="F266" s="240"/>
      <c r="G266" s="241"/>
      <c r="H266" s="240"/>
      <c r="I266" s="241"/>
      <c r="J266" s="271">
        <v>113658</v>
      </c>
      <c r="K266" s="193">
        <f>E266-J266</f>
        <v>8091053</v>
      </c>
      <c r="L266" s="242">
        <v>307692.21999999997</v>
      </c>
      <c r="M266" s="255">
        <v>549625</v>
      </c>
      <c r="N266" s="321">
        <v>1552264</v>
      </c>
      <c r="O266" s="524"/>
      <c r="P266" s="412">
        <v>5720953</v>
      </c>
    </row>
    <row r="267" spans="1:16" ht="38.25" customHeight="1" x14ac:dyDescent="0.25">
      <c r="A267" s="365" t="s">
        <v>529</v>
      </c>
      <c r="B267" s="559" t="s">
        <v>563</v>
      </c>
      <c r="C267" s="82" t="s">
        <v>480</v>
      </c>
      <c r="D267" s="314" t="s">
        <v>20</v>
      </c>
      <c r="E267" s="83">
        <v>3467369</v>
      </c>
      <c r="F267" s="84">
        <v>0</v>
      </c>
      <c r="G267" s="83">
        <v>8300000</v>
      </c>
      <c r="H267" s="84">
        <v>0</v>
      </c>
      <c r="I267" s="83">
        <v>8300000</v>
      </c>
      <c r="J267" s="84">
        <v>0</v>
      </c>
      <c r="K267" s="83">
        <f t="shared" si="0"/>
        <v>3467369</v>
      </c>
      <c r="L267" s="83">
        <v>28422</v>
      </c>
      <c r="M267" s="255">
        <v>123614</v>
      </c>
      <c r="N267" s="412">
        <v>0</v>
      </c>
      <c r="O267" s="322"/>
      <c r="P267" s="321">
        <f>E267-L267-M267-N267</f>
        <v>3315333</v>
      </c>
    </row>
    <row r="268" spans="1:16" ht="32.25" customHeight="1" x14ac:dyDescent="0.25">
      <c r="A268" s="372" t="s">
        <v>530</v>
      </c>
      <c r="B268" s="576" t="s">
        <v>563</v>
      </c>
      <c r="C268" s="162" t="s">
        <v>60</v>
      </c>
      <c r="D268" s="184" t="s">
        <v>61</v>
      </c>
      <c r="E268" s="170">
        <v>47032584</v>
      </c>
      <c r="F268" s="119"/>
      <c r="G268" s="119"/>
      <c r="H268" s="119"/>
      <c r="I268" s="119"/>
      <c r="J268" s="254">
        <v>16817609</v>
      </c>
      <c r="K268" s="121">
        <f>E268-J268</f>
        <v>30214975</v>
      </c>
      <c r="L268" s="118">
        <v>1740000</v>
      </c>
      <c r="M268" s="510">
        <v>0</v>
      </c>
      <c r="N268" s="346">
        <v>0</v>
      </c>
      <c r="O268" s="322"/>
      <c r="P268" s="599">
        <v>0</v>
      </c>
    </row>
    <row r="269" spans="1:16" ht="40.5" customHeight="1" x14ac:dyDescent="0.25">
      <c r="A269" s="360" t="s">
        <v>531</v>
      </c>
      <c r="B269" s="561" t="s">
        <v>563</v>
      </c>
      <c r="C269" s="359" t="s">
        <v>553</v>
      </c>
      <c r="D269" s="14" t="s">
        <v>38</v>
      </c>
      <c r="E269" s="384">
        <v>5152675</v>
      </c>
      <c r="F269" s="124"/>
      <c r="G269" s="324"/>
      <c r="H269" s="124"/>
      <c r="I269" s="324"/>
      <c r="J269" s="128">
        <v>0</v>
      </c>
      <c r="K269" s="327">
        <f>E269-J269</f>
        <v>5152675</v>
      </c>
      <c r="L269" s="328">
        <v>0</v>
      </c>
      <c r="M269" s="509">
        <v>103254</v>
      </c>
      <c r="N269" s="411">
        <v>15514</v>
      </c>
      <c r="O269" s="526"/>
      <c r="P269" s="352">
        <f>E269-M269-N269</f>
        <v>5033907</v>
      </c>
    </row>
    <row r="270" spans="1:16" ht="49.5" customHeight="1" x14ac:dyDescent="0.25">
      <c r="A270" s="360" t="s">
        <v>532</v>
      </c>
      <c r="B270" s="559" t="s">
        <v>563</v>
      </c>
      <c r="C270" s="80" t="s">
        <v>79</v>
      </c>
      <c r="D270" s="312" t="s">
        <v>20</v>
      </c>
      <c r="E270" s="283">
        <v>8300000</v>
      </c>
      <c r="F270" s="81">
        <v>0</v>
      </c>
      <c r="G270" s="283">
        <v>8300000</v>
      </c>
      <c r="H270" s="81">
        <v>0</v>
      </c>
      <c r="I270" s="283">
        <v>8300000</v>
      </c>
      <c r="J270" s="81">
        <v>0</v>
      </c>
      <c r="K270" s="283">
        <f>E270-J270</f>
        <v>8300000</v>
      </c>
      <c r="L270" s="283">
        <v>0</v>
      </c>
      <c r="M270" s="255">
        <v>0</v>
      </c>
      <c r="N270" s="346">
        <v>0</v>
      </c>
      <c r="O270" s="322"/>
      <c r="P270" s="321">
        <v>0</v>
      </c>
    </row>
    <row r="271" spans="1:16" ht="24.75" customHeight="1" x14ac:dyDescent="0.25">
      <c r="A271" s="360" t="s">
        <v>533</v>
      </c>
      <c r="B271" s="557" t="s">
        <v>563</v>
      </c>
      <c r="C271" s="233" t="s">
        <v>84</v>
      </c>
      <c r="D271" s="309">
        <v>2020</v>
      </c>
      <c r="E271" s="188">
        <v>100000</v>
      </c>
      <c r="F271" s="234"/>
      <c r="G271" s="235"/>
      <c r="H271" s="234"/>
      <c r="I271" s="235"/>
      <c r="J271" s="234">
        <v>0</v>
      </c>
      <c r="K271" s="235">
        <v>0</v>
      </c>
      <c r="L271" s="235">
        <v>0</v>
      </c>
      <c r="M271" s="73">
        <v>0</v>
      </c>
      <c r="N271" s="542">
        <v>0</v>
      </c>
      <c r="O271" s="322"/>
      <c r="P271" s="346">
        <v>0</v>
      </c>
    </row>
    <row r="272" spans="1:16" ht="36.75" customHeight="1" x14ac:dyDescent="0.25">
      <c r="A272" s="372" t="s">
        <v>534</v>
      </c>
      <c r="B272" s="557" t="s">
        <v>563</v>
      </c>
      <c r="C272" s="211" t="s">
        <v>456</v>
      </c>
      <c r="D272" s="228">
        <v>2020</v>
      </c>
      <c r="E272" s="188">
        <v>100000</v>
      </c>
      <c r="F272" s="236"/>
      <c r="G272" s="237"/>
      <c r="H272" s="236"/>
      <c r="I272" s="237"/>
      <c r="J272" s="236">
        <v>0</v>
      </c>
      <c r="K272" s="237">
        <v>0</v>
      </c>
      <c r="L272" s="237">
        <v>0</v>
      </c>
      <c r="M272" s="73">
        <v>0</v>
      </c>
      <c r="N272" s="542">
        <v>0</v>
      </c>
      <c r="O272" s="322"/>
      <c r="P272" s="346">
        <v>0</v>
      </c>
    </row>
    <row r="273" spans="1:18" ht="48.75" customHeight="1" x14ac:dyDescent="0.25">
      <c r="A273" s="372" t="s">
        <v>561</v>
      </c>
      <c r="B273" s="559" t="s">
        <v>563</v>
      </c>
      <c r="C273" s="67" t="s">
        <v>34</v>
      </c>
      <c r="D273" s="14" t="s">
        <v>708</v>
      </c>
      <c r="E273" s="61">
        <v>11412527</v>
      </c>
      <c r="F273" s="62"/>
      <c r="G273" s="63"/>
      <c r="H273" s="62"/>
      <c r="I273" s="63"/>
      <c r="J273" s="64">
        <v>169212</v>
      </c>
      <c r="K273" s="65">
        <f>E273-J273</f>
        <v>11243315</v>
      </c>
      <c r="L273" s="73">
        <v>0</v>
      </c>
      <c r="M273" s="105">
        <v>0</v>
      </c>
      <c r="N273" s="349">
        <v>0</v>
      </c>
      <c r="O273" s="322"/>
      <c r="P273" s="321">
        <v>0</v>
      </c>
    </row>
    <row r="274" spans="1:18" ht="33.75" customHeight="1" x14ac:dyDescent="0.25">
      <c r="A274" s="372" t="s">
        <v>601</v>
      </c>
      <c r="B274" s="559" t="s">
        <v>563</v>
      </c>
      <c r="C274" s="67" t="s">
        <v>740</v>
      </c>
      <c r="D274" s="14">
        <v>2020</v>
      </c>
      <c r="E274" s="61"/>
      <c r="F274" s="62"/>
      <c r="G274" s="63"/>
      <c r="H274" s="62"/>
      <c r="I274" s="63"/>
      <c r="J274" s="64">
        <v>0</v>
      </c>
      <c r="K274" s="65"/>
      <c r="L274" s="73">
        <v>0</v>
      </c>
      <c r="M274" s="105">
        <v>0</v>
      </c>
      <c r="N274" s="349">
        <v>0</v>
      </c>
      <c r="O274" s="322"/>
      <c r="P274" s="349">
        <v>0</v>
      </c>
    </row>
    <row r="275" spans="1:18" ht="33.75" customHeight="1" x14ac:dyDescent="0.25">
      <c r="A275" s="372" t="s">
        <v>602</v>
      </c>
      <c r="B275" s="559" t="s">
        <v>563</v>
      </c>
      <c r="C275" s="67" t="s">
        <v>595</v>
      </c>
      <c r="D275" s="14">
        <v>2020</v>
      </c>
      <c r="E275" s="61"/>
      <c r="F275" s="62"/>
      <c r="G275" s="63"/>
      <c r="H275" s="62"/>
      <c r="I275" s="63"/>
      <c r="J275" s="64">
        <v>0</v>
      </c>
      <c r="K275" s="65"/>
      <c r="L275" s="73">
        <v>0</v>
      </c>
      <c r="M275" s="105">
        <v>0</v>
      </c>
      <c r="N275" s="349">
        <v>0</v>
      </c>
      <c r="O275" s="322"/>
      <c r="P275" s="349">
        <v>0</v>
      </c>
    </row>
    <row r="276" spans="1:18" ht="21" customHeight="1" x14ac:dyDescent="0.25">
      <c r="A276" s="372" t="s">
        <v>668</v>
      </c>
      <c r="B276" s="559" t="s">
        <v>563</v>
      </c>
      <c r="C276" s="67" t="s">
        <v>665</v>
      </c>
      <c r="D276" s="14">
        <v>2020</v>
      </c>
      <c r="E276" s="61"/>
      <c r="F276" s="62"/>
      <c r="G276" s="63"/>
      <c r="H276" s="62"/>
      <c r="I276" s="63"/>
      <c r="J276" s="64">
        <v>0</v>
      </c>
      <c r="K276" s="65"/>
      <c r="L276" s="73">
        <v>0</v>
      </c>
      <c r="M276" s="105">
        <v>0</v>
      </c>
      <c r="N276" s="349">
        <v>0</v>
      </c>
      <c r="O276" s="322"/>
      <c r="P276" s="349">
        <v>0</v>
      </c>
    </row>
    <row r="277" spans="1:18" ht="21" customHeight="1" x14ac:dyDescent="0.25">
      <c r="A277" s="372" t="s">
        <v>669</v>
      </c>
      <c r="B277" s="559" t="s">
        <v>563</v>
      </c>
      <c r="C277" s="67" t="s">
        <v>666</v>
      </c>
      <c r="D277" s="14">
        <v>2020</v>
      </c>
      <c r="E277" s="61"/>
      <c r="F277" s="62"/>
      <c r="G277" s="63"/>
      <c r="H277" s="62"/>
      <c r="I277" s="63"/>
      <c r="J277" s="64">
        <v>0</v>
      </c>
      <c r="K277" s="65"/>
      <c r="L277" s="73">
        <v>0</v>
      </c>
      <c r="M277" s="105">
        <v>0</v>
      </c>
      <c r="N277" s="349">
        <v>0</v>
      </c>
      <c r="O277" s="322"/>
      <c r="P277" s="349">
        <v>0</v>
      </c>
    </row>
    <row r="278" spans="1:18" ht="30.75" customHeight="1" x14ac:dyDescent="0.25">
      <c r="A278" s="372" t="s">
        <v>670</v>
      </c>
      <c r="B278" s="559" t="s">
        <v>563</v>
      </c>
      <c r="C278" s="67" t="s">
        <v>667</v>
      </c>
      <c r="D278" s="14">
        <v>2020</v>
      </c>
      <c r="E278" s="419"/>
      <c r="F278" s="62"/>
      <c r="G278" s="63"/>
      <c r="H278" s="62"/>
      <c r="I278" s="63"/>
      <c r="J278" s="64">
        <v>0</v>
      </c>
      <c r="K278" s="65"/>
      <c r="L278" s="73">
        <v>0</v>
      </c>
      <c r="M278" s="105">
        <v>0</v>
      </c>
      <c r="N278" s="349">
        <v>0</v>
      </c>
      <c r="O278" s="322"/>
      <c r="P278" s="349">
        <v>0</v>
      </c>
    </row>
    <row r="279" spans="1:18" ht="30.75" customHeight="1" x14ac:dyDescent="0.25">
      <c r="A279" s="372" t="s">
        <v>680</v>
      </c>
      <c r="B279" s="559" t="s">
        <v>563</v>
      </c>
      <c r="C279" s="67" t="s">
        <v>681</v>
      </c>
      <c r="D279" s="14">
        <v>2020</v>
      </c>
      <c r="E279" s="419"/>
      <c r="F279" s="62"/>
      <c r="G279" s="63"/>
      <c r="H279" s="62"/>
      <c r="I279" s="63"/>
      <c r="J279" s="64">
        <v>0</v>
      </c>
      <c r="K279" s="65"/>
      <c r="L279" s="73">
        <v>0</v>
      </c>
      <c r="M279" s="105">
        <v>0</v>
      </c>
      <c r="N279" s="349">
        <v>0</v>
      </c>
      <c r="O279" s="322"/>
      <c r="P279" s="349">
        <v>0</v>
      </c>
    </row>
    <row r="280" spans="1:18" ht="30.75" customHeight="1" x14ac:dyDescent="0.25">
      <c r="A280" s="372" t="s">
        <v>703</v>
      </c>
      <c r="B280" s="559" t="s">
        <v>563</v>
      </c>
      <c r="C280" s="224" t="s">
        <v>719</v>
      </c>
      <c r="D280" s="14">
        <v>2020</v>
      </c>
      <c r="E280" s="419"/>
      <c r="F280" s="62"/>
      <c r="G280" s="63"/>
      <c r="H280" s="62"/>
      <c r="I280" s="63"/>
      <c r="J280" s="64">
        <v>0</v>
      </c>
      <c r="K280" s="65"/>
      <c r="L280" s="73">
        <v>0</v>
      </c>
      <c r="M280" s="105">
        <v>0</v>
      </c>
      <c r="N280" s="349">
        <v>0</v>
      </c>
      <c r="O280" s="322"/>
      <c r="P280" s="349">
        <v>0</v>
      </c>
      <c r="R280" s="445"/>
    </row>
    <row r="281" spans="1:18" ht="30.75" customHeight="1" x14ac:dyDescent="0.25">
      <c r="A281" s="372" t="s">
        <v>729</v>
      </c>
      <c r="B281" s="559" t="s">
        <v>563</v>
      </c>
      <c r="C281" s="224" t="s">
        <v>723</v>
      </c>
      <c r="D281" s="14">
        <v>2020</v>
      </c>
      <c r="E281" s="419"/>
      <c r="F281" s="62"/>
      <c r="G281" s="63"/>
      <c r="H281" s="62"/>
      <c r="I281" s="63"/>
      <c r="J281" s="64">
        <v>0</v>
      </c>
      <c r="K281" s="65"/>
      <c r="L281" s="73">
        <v>0</v>
      </c>
      <c r="M281" s="105">
        <v>0</v>
      </c>
      <c r="N281" s="398">
        <v>0</v>
      </c>
      <c r="O281" s="322"/>
      <c r="P281" s="346">
        <v>0</v>
      </c>
      <c r="R281" s="445"/>
    </row>
    <row r="282" spans="1:18" ht="30.75" customHeight="1" x14ac:dyDescent="0.25">
      <c r="A282" s="372" t="s">
        <v>730</v>
      </c>
      <c r="B282" s="559" t="s">
        <v>563</v>
      </c>
      <c r="C282" s="224" t="s">
        <v>724</v>
      </c>
      <c r="D282" s="14">
        <v>2020</v>
      </c>
      <c r="E282" s="419"/>
      <c r="F282" s="62"/>
      <c r="G282" s="63"/>
      <c r="H282" s="62"/>
      <c r="I282" s="63"/>
      <c r="J282" s="64">
        <v>0</v>
      </c>
      <c r="K282" s="65"/>
      <c r="L282" s="73">
        <v>0</v>
      </c>
      <c r="M282" s="105">
        <v>0</v>
      </c>
      <c r="N282" s="398">
        <v>0</v>
      </c>
      <c r="O282" s="322"/>
      <c r="P282" s="346">
        <v>0</v>
      </c>
      <c r="R282" s="445"/>
    </row>
    <row r="283" spans="1:18" ht="30.75" customHeight="1" x14ac:dyDescent="0.25">
      <c r="A283" s="372" t="s">
        <v>734</v>
      </c>
      <c r="B283" s="559" t="s">
        <v>563</v>
      </c>
      <c r="C283" s="224" t="s">
        <v>735</v>
      </c>
      <c r="D283" s="14">
        <v>2020</v>
      </c>
      <c r="E283" s="419"/>
      <c r="F283" s="62"/>
      <c r="G283" s="63"/>
      <c r="H283" s="62"/>
      <c r="I283" s="63"/>
      <c r="J283" s="64">
        <v>0</v>
      </c>
      <c r="K283" s="65"/>
      <c r="L283" s="73">
        <v>0</v>
      </c>
      <c r="M283" s="105">
        <v>0</v>
      </c>
      <c r="N283" s="398">
        <v>0</v>
      </c>
      <c r="O283" s="322"/>
      <c r="P283" s="346">
        <v>200000</v>
      </c>
      <c r="R283" s="445"/>
    </row>
    <row r="284" spans="1:18" ht="24.75" customHeight="1" x14ac:dyDescent="0.3">
      <c r="A284" s="375"/>
      <c r="B284" s="555"/>
      <c r="C284" s="129" t="s">
        <v>26</v>
      </c>
      <c r="D284" s="136"/>
      <c r="E284" s="473"/>
      <c r="F284" s="131"/>
      <c r="G284" s="132"/>
      <c r="H284" s="131"/>
      <c r="I284" s="132"/>
      <c r="J284" s="133"/>
      <c r="K284" s="134"/>
      <c r="L284" s="135">
        <f>SUM(L285:L299)</f>
        <v>14768237.6</v>
      </c>
      <c r="M284" s="135">
        <f>SUM(M285:M299)</f>
        <v>15746348</v>
      </c>
      <c r="N284" s="135">
        <f>SUM(N285:N299)</f>
        <v>8974637</v>
      </c>
      <c r="O284" s="135">
        <f>SUM(O285:O299)</f>
        <v>0</v>
      </c>
      <c r="P284" s="135">
        <f>SUM(P285:P299)</f>
        <v>1180076</v>
      </c>
      <c r="R284" s="446"/>
    </row>
    <row r="285" spans="1:18" ht="31.5" x14ac:dyDescent="0.25">
      <c r="A285" s="360" t="s">
        <v>147</v>
      </c>
      <c r="B285" s="557" t="s">
        <v>566</v>
      </c>
      <c r="C285" s="117" t="s">
        <v>9</v>
      </c>
      <c r="D285" s="316" t="s">
        <v>7</v>
      </c>
      <c r="E285" s="474">
        <v>8085703</v>
      </c>
      <c r="F285" s="119"/>
      <c r="G285" s="120"/>
      <c r="H285" s="119"/>
      <c r="I285" s="120"/>
      <c r="J285" s="198">
        <v>2669230</v>
      </c>
      <c r="K285" s="232">
        <f>E285-J285</f>
        <v>5416473</v>
      </c>
      <c r="L285" s="104">
        <v>3932829</v>
      </c>
      <c r="M285" s="72">
        <v>0</v>
      </c>
      <c r="N285" s="325">
        <v>0</v>
      </c>
      <c r="O285" s="528"/>
      <c r="P285" s="325">
        <v>0</v>
      </c>
    </row>
    <row r="286" spans="1:18" ht="31.5" x14ac:dyDescent="0.25">
      <c r="A286" s="364" t="s">
        <v>148</v>
      </c>
      <c r="B286" s="577" t="s">
        <v>566</v>
      </c>
      <c r="C286" s="117" t="s">
        <v>12</v>
      </c>
      <c r="D286" s="263" t="s">
        <v>738</v>
      </c>
      <c r="E286" s="474">
        <v>42348890</v>
      </c>
      <c r="F286" s="119"/>
      <c r="G286" s="120"/>
      <c r="H286" s="119"/>
      <c r="I286" s="120"/>
      <c r="J286" s="198">
        <v>6057174</v>
      </c>
      <c r="K286" s="231">
        <f>SUM(E286-J286)</f>
        <v>36291716</v>
      </c>
      <c r="L286" s="104">
        <v>10634599</v>
      </c>
      <c r="M286" s="206">
        <v>14677041</v>
      </c>
      <c r="N286" s="321">
        <v>8974637</v>
      </c>
      <c r="O286" s="322"/>
      <c r="P286" s="321">
        <v>1180076</v>
      </c>
      <c r="R286" s="445"/>
    </row>
    <row r="287" spans="1:18" ht="31.5" x14ac:dyDescent="0.25">
      <c r="A287" s="365" t="s">
        <v>149</v>
      </c>
      <c r="B287" s="557" t="s">
        <v>570</v>
      </c>
      <c r="C287" s="117" t="s">
        <v>72</v>
      </c>
      <c r="D287" s="316" t="s">
        <v>15</v>
      </c>
      <c r="E287" s="474">
        <v>2327982</v>
      </c>
      <c r="F287" s="119"/>
      <c r="G287" s="120"/>
      <c r="H287" s="119"/>
      <c r="I287" s="120"/>
      <c r="J287" s="198">
        <v>0</v>
      </c>
      <c r="K287" s="170">
        <f>E287-J287</f>
        <v>2327982</v>
      </c>
      <c r="L287" s="123">
        <v>200809.60000000001</v>
      </c>
      <c r="M287" s="155">
        <v>1069307</v>
      </c>
      <c r="N287" s="321">
        <v>0</v>
      </c>
      <c r="O287" s="322"/>
      <c r="P287" s="321">
        <v>0</v>
      </c>
    </row>
    <row r="288" spans="1:18" ht="33.75" customHeight="1" x14ac:dyDescent="0.25">
      <c r="A288" s="360" t="s">
        <v>150</v>
      </c>
      <c r="B288" s="559" t="s">
        <v>566</v>
      </c>
      <c r="C288" s="48" t="s">
        <v>37</v>
      </c>
      <c r="D288" s="317" t="s">
        <v>638</v>
      </c>
      <c r="E288" s="475">
        <v>2814677</v>
      </c>
      <c r="F288" s="50"/>
      <c r="G288" s="51"/>
      <c r="H288" s="50"/>
      <c r="I288" s="51"/>
      <c r="J288" s="52">
        <v>48498</v>
      </c>
      <c r="K288" s="53">
        <f>E288-J288</f>
        <v>2766179</v>
      </c>
      <c r="L288" s="104">
        <v>0</v>
      </c>
      <c r="M288" s="104">
        <v>0</v>
      </c>
      <c r="N288" s="321">
        <v>0</v>
      </c>
      <c r="O288" s="322"/>
      <c r="P288" s="321">
        <v>0</v>
      </c>
    </row>
    <row r="289" spans="1:18" ht="33.75" customHeight="1" x14ac:dyDescent="0.25">
      <c r="A289" s="364" t="s">
        <v>151</v>
      </c>
      <c r="B289" s="559" t="s">
        <v>566</v>
      </c>
      <c r="C289" s="48" t="s">
        <v>41</v>
      </c>
      <c r="D289" s="317" t="s">
        <v>638</v>
      </c>
      <c r="E289" s="475">
        <v>105000</v>
      </c>
      <c r="F289" s="50"/>
      <c r="G289" s="51"/>
      <c r="H289" s="50"/>
      <c r="I289" s="51"/>
      <c r="J289" s="52">
        <v>0</v>
      </c>
      <c r="K289" s="72">
        <v>105000</v>
      </c>
      <c r="L289" s="54">
        <v>0</v>
      </c>
      <c r="M289" s="104">
        <v>0</v>
      </c>
      <c r="N289" s="321">
        <v>0</v>
      </c>
      <c r="O289" s="322"/>
      <c r="P289" s="321">
        <v>0</v>
      </c>
    </row>
    <row r="290" spans="1:18" ht="33.75" customHeight="1" x14ac:dyDescent="0.25">
      <c r="A290" s="365" t="s">
        <v>556</v>
      </c>
      <c r="B290" s="559" t="s">
        <v>566</v>
      </c>
      <c r="C290" s="48" t="s">
        <v>488</v>
      </c>
      <c r="D290" s="317" t="s">
        <v>638</v>
      </c>
      <c r="E290" s="475">
        <v>200000</v>
      </c>
      <c r="F290" s="50"/>
      <c r="G290" s="51"/>
      <c r="H290" s="50"/>
      <c r="I290" s="51"/>
      <c r="J290" s="52">
        <v>0</v>
      </c>
      <c r="K290" s="53">
        <v>200000</v>
      </c>
      <c r="L290" s="54">
        <v>0</v>
      </c>
      <c r="M290" s="232">
        <v>0</v>
      </c>
      <c r="N290" s="321">
        <v>0</v>
      </c>
      <c r="O290" s="322"/>
      <c r="P290" s="321">
        <v>0</v>
      </c>
    </row>
    <row r="291" spans="1:18" ht="34.5" customHeight="1" x14ac:dyDescent="0.25">
      <c r="A291" s="360" t="s">
        <v>152</v>
      </c>
      <c r="B291" s="559" t="s">
        <v>566</v>
      </c>
      <c r="C291" s="48" t="s">
        <v>42</v>
      </c>
      <c r="D291" s="317" t="s">
        <v>638</v>
      </c>
      <c r="E291" s="475">
        <v>840000</v>
      </c>
      <c r="F291" s="50"/>
      <c r="G291" s="51"/>
      <c r="H291" s="50"/>
      <c r="I291" s="51"/>
      <c r="J291" s="52">
        <v>0</v>
      </c>
      <c r="K291" s="53">
        <v>840000</v>
      </c>
      <c r="L291" s="54">
        <v>0</v>
      </c>
      <c r="M291" s="232">
        <v>0</v>
      </c>
      <c r="N291" s="321">
        <v>0</v>
      </c>
      <c r="O291" s="322"/>
      <c r="P291" s="321">
        <v>0</v>
      </c>
    </row>
    <row r="292" spans="1:18" ht="32.25" customHeight="1" x14ac:dyDescent="0.25">
      <c r="A292" s="364" t="s">
        <v>153</v>
      </c>
      <c r="B292" s="559" t="s">
        <v>566</v>
      </c>
      <c r="C292" s="48" t="s">
        <v>44</v>
      </c>
      <c r="D292" s="317" t="s">
        <v>638</v>
      </c>
      <c r="E292" s="475">
        <v>687017</v>
      </c>
      <c r="F292" s="50"/>
      <c r="G292" s="51"/>
      <c r="H292" s="50"/>
      <c r="I292" s="51"/>
      <c r="J292" s="52">
        <v>0</v>
      </c>
      <c r="K292" s="53">
        <v>687017</v>
      </c>
      <c r="L292" s="54">
        <v>0</v>
      </c>
      <c r="M292" s="104">
        <v>0</v>
      </c>
      <c r="N292" s="321">
        <v>0</v>
      </c>
      <c r="O292" s="322"/>
      <c r="P292" s="321">
        <v>0</v>
      </c>
    </row>
    <row r="293" spans="1:18" ht="32.25" customHeight="1" x14ac:dyDescent="0.25">
      <c r="A293" s="365" t="s">
        <v>154</v>
      </c>
      <c r="B293" s="559" t="s">
        <v>566</v>
      </c>
      <c r="C293" s="48" t="s">
        <v>43</v>
      </c>
      <c r="D293" s="317" t="s">
        <v>638</v>
      </c>
      <c r="E293" s="475">
        <v>340000</v>
      </c>
      <c r="F293" s="50"/>
      <c r="G293" s="51"/>
      <c r="H293" s="50"/>
      <c r="I293" s="51"/>
      <c r="J293" s="52">
        <v>0</v>
      </c>
      <c r="K293" s="53">
        <f>E293-J293</f>
        <v>340000</v>
      </c>
      <c r="L293" s="72">
        <v>0</v>
      </c>
      <c r="M293" s="123">
        <v>0</v>
      </c>
      <c r="N293" s="321">
        <v>0</v>
      </c>
      <c r="O293" s="322"/>
      <c r="P293" s="321">
        <v>0</v>
      </c>
    </row>
    <row r="294" spans="1:18" ht="33" customHeight="1" x14ac:dyDescent="0.25">
      <c r="A294" s="360" t="s">
        <v>155</v>
      </c>
      <c r="B294" s="559" t="s">
        <v>566</v>
      </c>
      <c r="C294" s="48" t="s">
        <v>45</v>
      </c>
      <c r="D294" s="317" t="s">
        <v>638</v>
      </c>
      <c r="E294" s="475">
        <v>920774</v>
      </c>
      <c r="F294" s="50"/>
      <c r="G294" s="51"/>
      <c r="H294" s="50"/>
      <c r="I294" s="51"/>
      <c r="J294" s="52">
        <v>0</v>
      </c>
      <c r="K294" s="53">
        <v>920774</v>
      </c>
      <c r="L294" s="54">
        <v>0</v>
      </c>
      <c r="M294" s="232">
        <v>0</v>
      </c>
      <c r="N294" s="321">
        <v>0</v>
      </c>
      <c r="O294" s="322"/>
      <c r="P294" s="321">
        <v>0</v>
      </c>
    </row>
    <row r="295" spans="1:18" ht="33" customHeight="1" x14ac:dyDescent="0.25">
      <c r="A295" s="364" t="s">
        <v>156</v>
      </c>
      <c r="B295" s="577" t="s">
        <v>566</v>
      </c>
      <c r="C295" s="257" t="s">
        <v>494</v>
      </c>
      <c r="D295" s="317" t="s">
        <v>638</v>
      </c>
      <c r="E295" s="254"/>
      <c r="F295" s="119"/>
      <c r="G295" s="120"/>
      <c r="H295" s="119"/>
      <c r="I295" s="120"/>
      <c r="J295" s="123">
        <v>0</v>
      </c>
      <c r="K295" s="206">
        <v>600000</v>
      </c>
      <c r="L295" s="122">
        <v>0</v>
      </c>
      <c r="M295" s="122">
        <v>0</v>
      </c>
      <c r="N295" s="321">
        <v>0</v>
      </c>
      <c r="O295" s="322"/>
      <c r="P295" s="321">
        <v>0</v>
      </c>
    </row>
    <row r="296" spans="1:18" ht="33" customHeight="1" x14ac:dyDescent="0.25">
      <c r="A296" s="365" t="s">
        <v>597</v>
      </c>
      <c r="B296" s="577" t="s">
        <v>571</v>
      </c>
      <c r="C296" s="117" t="s">
        <v>596</v>
      </c>
      <c r="D296" s="317" t="s">
        <v>638</v>
      </c>
      <c r="E296" s="254"/>
      <c r="F296" s="119"/>
      <c r="G296" s="120"/>
      <c r="H296" s="119"/>
      <c r="I296" s="120"/>
      <c r="J296" s="356">
        <v>0</v>
      </c>
      <c r="K296" s="227"/>
      <c r="L296" s="122">
        <v>0</v>
      </c>
      <c r="M296" s="122">
        <v>0</v>
      </c>
      <c r="N296" s="321">
        <v>0</v>
      </c>
      <c r="O296" s="322"/>
      <c r="P296" s="321">
        <v>0</v>
      </c>
    </row>
    <row r="297" spans="1:18" ht="33" customHeight="1" x14ac:dyDescent="0.25">
      <c r="A297" s="364" t="s">
        <v>672</v>
      </c>
      <c r="B297" s="577" t="s">
        <v>566</v>
      </c>
      <c r="C297" s="257" t="s">
        <v>671</v>
      </c>
      <c r="D297" s="317" t="s">
        <v>638</v>
      </c>
      <c r="E297" s="254"/>
      <c r="F297" s="119"/>
      <c r="G297" s="120"/>
      <c r="H297" s="119"/>
      <c r="I297" s="120"/>
      <c r="J297" s="356">
        <v>0</v>
      </c>
      <c r="K297" s="227"/>
      <c r="L297" s="122">
        <v>0</v>
      </c>
      <c r="M297" s="122">
        <v>0</v>
      </c>
      <c r="N297" s="321">
        <v>0</v>
      </c>
      <c r="O297" s="322"/>
      <c r="P297" s="321">
        <v>0</v>
      </c>
      <c r="R297" s="445"/>
    </row>
    <row r="298" spans="1:18" ht="79.5" customHeight="1" x14ac:dyDescent="0.25">
      <c r="A298" s="365" t="s">
        <v>718</v>
      </c>
      <c r="B298" s="577" t="s">
        <v>571</v>
      </c>
      <c r="C298" s="257" t="s">
        <v>717</v>
      </c>
      <c r="D298" s="317" t="s">
        <v>638</v>
      </c>
      <c r="E298" s="254"/>
      <c r="F298" s="119"/>
      <c r="G298" s="120"/>
      <c r="H298" s="119"/>
      <c r="I298" s="120"/>
      <c r="J298" s="356">
        <v>0</v>
      </c>
      <c r="K298" s="227"/>
      <c r="L298" s="122">
        <v>0</v>
      </c>
      <c r="M298" s="122">
        <v>0</v>
      </c>
      <c r="N298" s="321">
        <v>0</v>
      </c>
      <c r="O298" s="322"/>
      <c r="P298" s="321">
        <v>0</v>
      </c>
      <c r="R298" s="445"/>
    </row>
    <row r="299" spans="1:18" ht="79.5" customHeight="1" x14ac:dyDescent="0.25">
      <c r="A299" s="364" t="s">
        <v>816</v>
      </c>
      <c r="B299" s="577"/>
      <c r="C299" s="257" t="s">
        <v>817</v>
      </c>
      <c r="D299" s="316" t="s">
        <v>638</v>
      </c>
      <c r="E299" s="254"/>
      <c r="F299" s="119"/>
      <c r="G299" s="120"/>
      <c r="H299" s="119"/>
      <c r="I299" s="120"/>
      <c r="J299" s="356">
        <v>0</v>
      </c>
      <c r="K299" s="227"/>
      <c r="L299" s="122">
        <v>0</v>
      </c>
      <c r="M299" s="122">
        <v>0</v>
      </c>
      <c r="N299" s="321">
        <v>0</v>
      </c>
      <c r="O299" s="322"/>
      <c r="P299" s="321">
        <v>0</v>
      </c>
      <c r="R299" s="445"/>
    </row>
    <row r="300" spans="1:18" ht="24.75" customHeight="1" x14ac:dyDescent="0.35">
      <c r="A300" s="375"/>
      <c r="B300" s="555"/>
      <c r="C300" s="106" t="s">
        <v>28</v>
      </c>
      <c r="D300" s="136"/>
      <c r="E300" s="473"/>
      <c r="F300" s="131"/>
      <c r="G300" s="132"/>
      <c r="H300" s="131"/>
      <c r="I300" s="132"/>
      <c r="J300" s="148"/>
      <c r="K300" s="149"/>
      <c r="L300" s="147">
        <f>SUM(L301:L320)</f>
        <v>6444795.7999999998</v>
      </c>
      <c r="M300" s="147">
        <f>SUM(M301:M320)</f>
        <v>5428958</v>
      </c>
      <c r="N300" s="147">
        <f>SUM(N301:N320)</f>
        <v>1214403</v>
      </c>
      <c r="O300" s="147">
        <f>SUM(O301:O320)</f>
        <v>0</v>
      </c>
      <c r="P300" s="147">
        <f>SUM(P301:P320)</f>
        <v>3013360</v>
      </c>
      <c r="R300" s="444"/>
    </row>
    <row r="301" spans="1:18" ht="36" customHeight="1" x14ac:dyDescent="0.25">
      <c r="A301" s="367" t="s">
        <v>157</v>
      </c>
      <c r="B301" s="557" t="s">
        <v>569</v>
      </c>
      <c r="C301" s="223" t="s">
        <v>579</v>
      </c>
      <c r="D301" s="263">
        <v>2017</v>
      </c>
      <c r="E301" s="476">
        <v>1343029</v>
      </c>
      <c r="F301" s="119"/>
      <c r="G301" s="120"/>
      <c r="H301" s="119"/>
      <c r="I301" s="120"/>
      <c r="J301" s="213">
        <v>0</v>
      </c>
      <c r="K301" s="122">
        <v>900000</v>
      </c>
      <c r="L301" s="122">
        <v>891261.8</v>
      </c>
      <c r="M301" s="511">
        <v>0</v>
      </c>
      <c r="N301" s="321">
        <v>0</v>
      </c>
      <c r="O301" s="322"/>
      <c r="P301" s="321">
        <v>0</v>
      </c>
    </row>
    <row r="302" spans="1:18" ht="32.25" customHeight="1" x14ac:dyDescent="0.25">
      <c r="A302" s="364" t="s">
        <v>158</v>
      </c>
      <c r="B302" s="557" t="s">
        <v>569</v>
      </c>
      <c r="C302" s="223" t="s">
        <v>493</v>
      </c>
      <c r="D302" s="263" t="s">
        <v>562</v>
      </c>
      <c r="E302" s="254">
        <v>22629403</v>
      </c>
      <c r="F302" s="215"/>
      <c r="G302" s="215"/>
      <c r="H302" s="215"/>
      <c r="I302" s="215"/>
      <c r="J302" s="216">
        <v>140415</v>
      </c>
      <c r="K302" s="152">
        <f>E302-J302</f>
        <v>22488988</v>
      </c>
      <c r="L302" s="118">
        <v>5500725</v>
      </c>
      <c r="M302" s="217">
        <v>4311958</v>
      </c>
      <c r="N302" s="346">
        <v>994109</v>
      </c>
      <c r="O302" s="353"/>
      <c r="P302" s="346">
        <v>100000</v>
      </c>
      <c r="R302" s="445"/>
    </row>
    <row r="303" spans="1:18" ht="32.25" customHeight="1" x14ac:dyDescent="0.25">
      <c r="A303" s="364" t="s">
        <v>159</v>
      </c>
      <c r="B303" s="557" t="s">
        <v>570</v>
      </c>
      <c r="C303" s="223" t="s">
        <v>542</v>
      </c>
      <c r="D303" s="263" t="s">
        <v>36</v>
      </c>
      <c r="E303" s="476">
        <v>1199287</v>
      </c>
      <c r="F303" s="119"/>
      <c r="G303" s="120"/>
      <c r="H303" s="119"/>
      <c r="I303" s="120"/>
      <c r="J303" s="123">
        <v>0</v>
      </c>
      <c r="K303" s="212">
        <v>1199287</v>
      </c>
      <c r="L303" s="122">
        <v>22809</v>
      </c>
      <c r="M303" s="122">
        <v>970000</v>
      </c>
      <c r="N303" s="321">
        <v>180294</v>
      </c>
      <c r="O303" s="322"/>
      <c r="P303" s="346">
        <v>0</v>
      </c>
    </row>
    <row r="304" spans="1:18" ht="22.5" customHeight="1" x14ac:dyDescent="0.25">
      <c r="A304" s="360" t="s">
        <v>160</v>
      </c>
      <c r="B304" s="557" t="s">
        <v>570</v>
      </c>
      <c r="C304" s="223" t="s">
        <v>478</v>
      </c>
      <c r="D304" s="263" t="s">
        <v>20</v>
      </c>
      <c r="E304" s="181">
        <v>1631166</v>
      </c>
      <c r="F304" s="119"/>
      <c r="G304" s="120"/>
      <c r="H304" s="119"/>
      <c r="I304" s="120"/>
      <c r="J304" s="123">
        <v>0</v>
      </c>
      <c r="K304" s="122">
        <f>E304-J304</f>
        <v>1631166</v>
      </c>
      <c r="L304" s="122">
        <v>30000</v>
      </c>
      <c r="M304" s="122">
        <v>147000</v>
      </c>
      <c r="N304" s="321">
        <v>0</v>
      </c>
      <c r="O304" s="322"/>
      <c r="P304" s="346">
        <f>K304-L304-M304</f>
        <v>1454166</v>
      </c>
    </row>
    <row r="305" spans="1:16" ht="32.25" customHeight="1" x14ac:dyDescent="0.25">
      <c r="A305" s="367" t="s">
        <v>161</v>
      </c>
      <c r="B305" s="557" t="s">
        <v>569</v>
      </c>
      <c r="C305" s="218" t="s">
        <v>39</v>
      </c>
      <c r="D305" s="263">
        <v>2018</v>
      </c>
      <c r="E305" s="477"/>
      <c r="F305" s="220"/>
      <c r="G305" s="221"/>
      <c r="H305" s="220"/>
      <c r="I305" s="221"/>
      <c r="J305" s="222">
        <v>0</v>
      </c>
      <c r="K305" s="219"/>
      <c r="L305" s="217">
        <v>0</v>
      </c>
      <c r="M305" s="217">
        <v>0</v>
      </c>
      <c r="N305" s="352">
        <v>0</v>
      </c>
      <c r="O305" s="526"/>
      <c r="P305" s="352">
        <v>0</v>
      </c>
    </row>
    <row r="306" spans="1:16" ht="36" customHeight="1" x14ac:dyDescent="0.25">
      <c r="A306" s="364" t="s">
        <v>162</v>
      </c>
      <c r="B306" s="557" t="s">
        <v>569</v>
      </c>
      <c r="C306" s="214" t="s">
        <v>586</v>
      </c>
      <c r="D306" s="263">
        <v>2020</v>
      </c>
      <c r="E306" s="254"/>
      <c r="F306" s="119"/>
      <c r="G306" s="120"/>
      <c r="H306" s="119"/>
      <c r="I306" s="120"/>
      <c r="J306" s="213">
        <v>0</v>
      </c>
      <c r="K306" s="152"/>
      <c r="L306" s="122">
        <v>0</v>
      </c>
      <c r="M306" s="512">
        <v>0</v>
      </c>
      <c r="N306" s="348">
        <v>0</v>
      </c>
      <c r="O306" s="322"/>
      <c r="P306" s="321">
        <v>0</v>
      </c>
    </row>
    <row r="307" spans="1:16" ht="32.25" customHeight="1" x14ac:dyDescent="0.25">
      <c r="A307" s="364" t="s">
        <v>163</v>
      </c>
      <c r="B307" s="557" t="s">
        <v>570</v>
      </c>
      <c r="C307" s="223" t="s">
        <v>164</v>
      </c>
      <c r="D307" s="263">
        <v>2020</v>
      </c>
      <c r="E307" s="254"/>
      <c r="F307" s="119"/>
      <c r="G307" s="120"/>
      <c r="H307" s="119"/>
      <c r="I307" s="120"/>
      <c r="J307" s="123">
        <v>0</v>
      </c>
      <c r="K307" s="206"/>
      <c r="L307" s="123">
        <v>0</v>
      </c>
      <c r="M307" s="122">
        <v>0</v>
      </c>
      <c r="N307" s="321">
        <v>0</v>
      </c>
      <c r="O307" s="322"/>
      <c r="P307" s="346">
        <v>0</v>
      </c>
    </row>
    <row r="308" spans="1:16" ht="37.5" customHeight="1" x14ac:dyDescent="0.25">
      <c r="A308" s="360" t="s">
        <v>165</v>
      </c>
      <c r="B308" s="557" t="s">
        <v>569</v>
      </c>
      <c r="C308" s="223" t="s">
        <v>736</v>
      </c>
      <c r="D308" s="263" t="s">
        <v>481</v>
      </c>
      <c r="E308" s="519">
        <v>1499194</v>
      </c>
      <c r="F308" s="119"/>
      <c r="G308" s="120"/>
      <c r="H308" s="119"/>
      <c r="I308" s="120"/>
      <c r="J308" s="123">
        <v>0</v>
      </c>
      <c r="K308" s="206">
        <f>E308-J308</f>
        <v>1499194</v>
      </c>
      <c r="L308" s="123">
        <v>0</v>
      </c>
      <c r="M308" s="512">
        <v>0</v>
      </c>
      <c r="N308" s="321">
        <v>40000</v>
      </c>
      <c r="O308" s="322"/>
      <c r="P308" s="346">
        <f>K308-N308</f>
        <v>1459194</v>
      </c>
    </row>
    <row r="309" spans="1:16" ht="48" customHeight="1" x14ac:dyDescent="0.25">
      <c r="A309" s="367" t="s">
        <v>207</v>
      </c>
      <c r="B309" s="557" t="s">
        <v>569</v>
      </c>
      <c r="C309" s="223" t="s">
        <v>573</v>
      </c>
      <c r="D309" s="263">
        <v>2020</v>
      </c>
      <c r="E309" s="254">
        <v>2800000</v>
      </c>
      <c r="F309" s="119"/>
      <c r="G309" s="120"/>
      <c r="H309" s="119"/>
      <c r="I309" s="120"/>
      <c r="J309" s="213">
        <v>0</v>
      </c>
      <c r="K309" s="152">
        <f>E309</f>
        <v>2800000</v>
      </c>
      <c r="L309" s="217">
        <v>0</v>
      </c>
      <c r="M309" s="217">
        <f>L309</f>
        <v>0</v>
      </c>
      <c r="N309" s="321">
        <v>0</v>
      </c>
      <c r="O309" s="322"/>
      <c r="P309" s="321">
        <v>0</v>
      </c>
    </row>
    <row r="310" spans="1:16" ht="36" customHeight="1" x14ac:dyDescent="0.25">
      <c r="A310" s="364" t="s">
        <v>457</v>
      </c>
      <c r="B310" s="557" t="s">
        <v>569</v>
      </c>
      <c r="C310" s="224" t="s">
        <v>85</v>
      </c>
      <c r="D310" s="263">
        <v>2020</v>
      </c>
      <c r="E310" s="121">
        <v>30000000</v>
      </c>
      <c r="F310" s="119"/>
      <c r="G310" s="226"/>
      <c r="H310" s="119"/>
      <c r="I310" s="226"/>
      <c r="J310" s="216">
        <v>0</v>
      </c>
      <c r="K310" s="179">
        <f>E310</f>
        <v>30000000</v>
      </c>
      <c r="L310" s="217">
        <v>0</v>
      </c>
      <c r="M310" s="217">
        <v>0</v>
      </c>
      <c r="N310" s="435">
        <v>0</v>
      </c>
      <c r="O310" s="322"/>
      <c r="P310" s="346">
        <v>0</v>
      </c>
    </row>
    <row r="311" spans="1:16" ht="36.75" customHeight="1" x14ac:dyDescent="0.25">
      <c r="A311" s="364" t="s">
        <v>486</v>
      </c>
      <c r="B311" s="559" t="s">
        <v>569</v>
      </c>
      <c r="C311" s="38" t="s">
        <v>14</v>
      </c>
      <c r="D311" s="263">
        <v>2020</v>
      </c>
      <c r="E311" s="475">
        <v>5000000</v>
      </c>
      <c r="F311" s="39"/>
      <c r="G311" s="40"/>
      <c r="H311" s="39"/>
      <c r="I311" s="40"/>
      <c r="J311" s="68">
        <v>0</v>
      </c>
      <c r="K311" s="41">
        <v>5000000</v>
      </c>
      <c r="L311" s="54">
        <v>0</v>
      </c>
      <c r="M311" s="176">
        <v>0</v>
      </c>
      <c r="N311" s="348">
        <v>0</v>
      </c>
      <c r="O311" s="322"/>
      <c r="P311" s="321">
        <v>0</v>
      </c>
    </row>
    <row r="312" spans="1:16" ht="34.5" customHeight="1" x14ac:dyDescent="0.25">
      <c r="A312" s="360" t="s">
        <v>557</v>
      </c>
      <c r="B312" s="557" t="s">
        <v>569</v>
      </c>
      <c r="C312" s="223" t="s">
        <v>458</v>
      </c>
      <c r="D312" s="263">
        <v>2020</v>
      </c>
      <c r="E312" s="254"/>
      <c r="F312" s="119"/>
      <c r="G312" s="120"/>
      <c r="H312" s="119"/>
      <c r="I312" s="120"/>
      <c r="J312" s="123">
        <v>0</v>
      </c>
      <c r="K312" s="206"/>
      <c r="L312" s="123">
        <v>0</v>
      </c>
      <c r="M312" s="176">
        <v>0</v>
      </c>
      <c r="N312" s="321">
        <v>0</v>
      </c>
      <c r="O312" s="322"/>
      <c r="P312" s="346">
        <v>0</v>
      </c>
    </row>
    <row r="313" spans="1:16" ht="34.5" customHeight="1" x14ac:dyDescent="0.25">
      <c r="A313" s="364" t="s">
        <v>693</v>
      </c>
      <c r="B313" s="577" t="s">
        <v>565</v>
      </c>
      <c r="C313" s="224" t="s">
        <v>697</v>
      </c>
      <c r="D313" s="263">
        <v>2020</v>
      </c>
      <c r="E313" s="121"/>
      <c r="F313" s="119"/>
      <c r="G313" s="226"/>
      <c r="H313" s="119"/>
      <c r="I313" s="226"/>
      <c r="J313" s="227">
        <v>0</v>
      </c>
      <c r="K313" s="227"/>
      <c r="L313" s="227">
        <v>0</v>
      </c>
      <c r="M313" s="513">
        <v>0</v>
      </c>
      <c r="N313" s="321">
        <v>0</v>
      </c>
      <c r="O313" s="322"/>
      <c r="P313" s="321">
        <v>0</v>
      </c>
    </row>
    <row r="314" spans="1:16" ht="34.5" customHeight="1" x14ac:dyDescent="0.25">
      <c r="A314" s="360" t="s">
        <v>694</v>
      </c>
      <c r="B314" s="577" t="s">
        <v>565</v>
      </c>
      <c r="C314" s="224" t="s">
        <v>698</v>
      </c>
      <c r="D314" s="263">
        <v>2020</v>
      </c>
      <c r="E314" s="121"/>
      <c r="F314" s="119"/>
      <c r="G314" s="226"/>
      <c r="H314" s="119"/>
      <c r="I314" s="226"/>
      <c r="J314" s="227">
        <v>0</v>
      </c>
      <c r="K314" s="227"/>
      <c r="L314" s="227">
        <v>0</v>
      </c>
      <c r="M314" s="513">
        <v>0</v>
      </c>
      <c r="N314" s="435">
        <v>0</v>
      </c>
      <c r="O314" s="322"/>
      <c r="P314" s="435">
        <v>0</v>
      </c>
    </row>
    <row r="315" spans="1:16" ht="34.5" customHeight="1" x14ac:dyDescent="0.25">
      <c r="A315" s="360" t="s">
        <v>725</v>
      </c>
      <c r="B315" s="577" t="s">
        <v>565</v>
      </c>
      <c r="C315" s="224" t="s">
        <v>696</v>
      </c>
      <c r="D315" s="263">
        <v>2020</v>
      </c>
      <c r="E315" s="121"/>
      <c r="F315" s="119"/>
      <c r="G315" s="226"/>
      <c r="H315" s="119"/>
      <c r="I315" s="226"/>
      <c r="J315" s="227">
        <v>0</v>
      </c>
      <c r="K315" s="227"/>
      <c r="L315" s="227">
        <v>0</v>
      </c>
      <c r="M315" s="513">
        <v>0</v>
      </c>
      <c r="N315" s="348">
        <v>0</v>
      </c>
      <c r="O315" s="322"/>
      <c r="P315" s="348">
        <v>0</v>
      </c>
    </row>
    <row r="316" spans="1:16" ht="34.5" customHeight="1" x14ac:dyDescent="0.25">
      <c r="A316" s="364" t="s">
        <v>695</v>
      </c>
      <c r="B316" s="577" t="s">
        <v>569</v>
      </c>
      <c r="C316" s="224" t="s">
        <v>699</v>
      </c>
      <c r="D316" s="263">
        <v>2020</v>
      </c>
      <c r="E316" s="121"/>
      <c r="F316" s="119"/>
      <c r="G316" s="226"/>
      <c r="H316" s="119"/>
      <c r="I316" s="226"/>
      <c r="J316" s="227">
        <v>0</v>
      </c>
      <c r="K316" s="227"/>
      <c r="L316" s="227">
        <v>0</v>
      </c>
      <c r="M316" s="513">
        <v>0</v>
      </c>
      <c r="N316" s="321">
        <v>0</v>
      </c>
      <c r="O316" s="322"/>
      <c r="P316" s="321">
        <v>0</v>
      </c>
    </row>
    <row r="317" spans="1:16" ht="45.75" customHeight="1" x14ac:dyDescent="0.25">
      <c r="A317" s="360" t="s">
        <v>726</v>
      </c>
      <c r="B317" s="577" t="s">
        <v>576</v>
      </c>
      <c r="C317" s="224" t="s">
        <v>700</v>
      </c>
      <c r="D317" s="263">
        <v>2020</v>
      </c>
      <c r="E317" s="121"/>
      <c r="F317" s="119"/>
      <c r="G317" s="226"/>
      <c r="H317" s="119"/>
      <c r="I317" s="226"/>
      <c r="J317" s="227">
        <v>0</v>
      </c>
      <c r="K317" s="227"/>
      <c r="L317" s="227">
        <v>0</v>
      </c>
      <c r="M317" s="513">
        <v>0</v>
      </c>
      <c r="N317" s="435">
        <v>0</v>
      </c>
      <c r="O317" s="322"/>
      <c r="P317" s="435">
        <v>0</v>
      </c>
    </row>
    <row r="318" spans="1:16" ht="34.5" customHeight="1" x14ac:dyDescent="0.25">
      <c r="A318" s="360" t="s">
        <v>727</v>
      </c>
      <c r="B318" s="577" t="s">
        <v>569</v>
      </c>
      <c r="C318" s="224" t="s">
        <v>701</v>
      </c>
      <c r="D318" s="263">
        <v>2020</v>
      </c>
      <c r="E318" s="121"/>
      <c r="F318" s="119"/>
      <c r="G318" s="226"/>
      <c r="H318" s="119"/>
      <c r="I318" s="226"/>
      <c r="J318" s="227">
        <v>0</v>
      </c>
      <c r="K318" s="227"/>
      <c r="L318" s="227">
        <v>0</v>
      </c>
      <c r="M318" s="513">
        <v>0</v>
      </c>
      <c r="N318" s="348">
        <v>0</v>
      </c>
      <c r="O318" s="322"/>
      <c r="P318" s="348">
        <v>0</v>
      </c>
    </row>
    <row r="319" spans="1:16" ht="34.5" customHeight="1" x14ac:dyDescent="0.25">
      <c r="A319" s="364" t="s">
        <v>728</v>
      </c>
      <c r="B319" s="577" t="s">
        <v>569</v>
      </c>
      <c r="C319" s="224" t="s">
        <v>702</v>
      </c>
      <c r="D319" s="263">
        <v>2020</v>
      </c>
      <c r="E319" s="121"/>
      <c r="F319" s="119"/>
      <c r="G319" s="226"/>
      <c r="H319" s="119"/>
      <c r="I319" s="226"/>
      <c r="J319" s="227">
        <v>0</v>
      </c>
      <c r="K319" s="227"/>
      <c r="L319" s="227">
        <v>0</v>
      </c>
      <c r="M319" s="513">
        <v>0</v>
      </c>
      <c r="N319" s="321">
        <v>0</v>
      </c>
      <c r="O319" s="322"/>
      <c r="P319" s="321">
        <v>0</v>
      </c>
    </row>
    <row r="320" spans="1:16" ht="50.25" customHeight="1" x14ac:dyDescent="0.25">
      <c r="A320" s="364" t="s">
        <v>732</v>
      </c>
      <c r="B320" s="577" t="s">
        <v>568</v>
      </c>
      <c r="C320" s="224" t="s">
        <v>731</v>
      </c>
      <c r="D320" s="263">
        <v>2020</v>
      </c>
      <c r="E320" s="121"/>
      <c r="F320" s="119"/>
      <c r="G320" s="226"/>
      <c r="H320" s="119"/>
      <c r="I320" s="226"/>
      <c r="J320" s="227">
        <v>0</v>
      </c>
      <c r="K320" s="227"/>
      <c r="L320" s="227">
        <v>0</v>
      </c>
      <c r="M320" s="513">
        <v>0</v>
      </c>
      <c r="N320" s="435">
        <v>0</v>
      </c>
      <c r="O320" s="322"/>
      <c r="P320" s="435">
        <v>0</v>
      </c>
    </row>
    <row r="321" spans="1:18" ht="22.5" customHeight="1" x14ac:dyDescent="0.25">
      <c r="A321" s="376"/>
      <c r="B321" s="578"/>
      <c r="C321" s="129" t="s">
        <v>712</v>
      </c>
      <c r="D321" s="498"/>
      <c r="E321" s="478"/>
      <c r="F321" s="106"/>
      <c r="G321" s="106"/>
      <c r="H321" s="106"/>
      <c r="I321" s="106"/>
      <c r="J321" s="106"/>
      <c r="K321" s="500"/>
      <c r="L321" s="135">
        <f>SUM(L322:L334)</f>
        <v>4130125.68</v>
      </c>
      <c r="M321" s="135">
        <f>SUM(M322:M334)</f>
        <v>12290657</v>
      </c>
      <c r="N321" s="135">
        <f>SUM(N322:N334)</f>
        <v>1280985</v>
      </c>
      <c r="O321" s="135">
        <f>SUM(O322:O334)</f>
        <v>0</v>
      </c>
      <c r="P321" s="135">
        <f>SUM(P322:P334)</f>
        <v>8434184</v>
      </c>
      <c r="R321" s="445"/>
    </row>
    <row r="322" spans="1:18" ht="36" customHeight="1" x14ac:dyDescent="0.35">
      <c r="A322" s="364" t="s">
        <v>166</v>
      </c>
      <c r="B322" s="577">
        <v>1612010</v>
      </c>
      <c r="C322" s="223" t="s">
        <v>29</v>
      </c>
      <c r="D322" s="263" t="s">
        <v>13</v>
      </c>
      <c r="E322" s="254">
        <v>8565877</v>
      </c>
      <c r="F322" s="184"/>
      <c r="G322" s="229"/>
      <c r="H322" s="184"/>
      <c r="I322" s="229"/>
      <c r="J322" s="121">
        <v>57434</v>
      </c>
      <c r="K322" s="152">
        <f>E322-J322</f>
        <v>8508443</v>
      </c>
      <c r="L322" s="122">
        <v>3657474.8</v>
      </c>
      <c r="M322" s="152">
        <v>3084161</v>
      </c>
      <c r="N322" s="321">
        <v>0</v>
      </c>
      <c r="O322" s="321">
        <v>0</v>
      </c>
      <c r="P322" s="321">
        <v>0</v>
      </c>
      <c r="R322" s="443"/>
    </row>
    <row r="323" spans="1:18" ht="48.75" customHeight="1" x14ac:dyDescent="0.25">
      <c r="A323" s="364" t="s">
        <v>167</v>
      </c>
      <c r="B323" s="579">
        <v>1612010</v>
      </c>
      <c r="C323" s="69" t="s">
        <v>474</v>
      </c>
      <c r="D323" s="43" t="s">
        <v>36</v>
      </c>
      <c r="E323" s="254">
        <v>5370797</v>
      </c>
      <c r="F323" s="36"/>
      <c r="G323" s="37"/>
      <c r="H323" s="36"/>
      <c r="I323" s="37"/>
      <c r="J323" s="42">
        <v>0</v>
      </c>
      <c r="K323" s="152">
        <f>E323</f>
        <v>5370797</v>
      </c>
      <c r="L323" s="122">
        <v>75944.679999999993</v>
      </c>
      <c r="M323" s="152">
        <v>4814852</v>
      </c>
      <c r="N323" s="321">
        <v>389504</v>
      </c>
      <c r="O323" s="530"/>
      <c r="P323" s="321">
        <v>0</v>
      </c>
      <c r="R323" s="445"/>
    </row>
    <row r="324" spans="1:18" ht="33.75" customHeight="1" x14ac:dyDescent="0.25">
      <c r="A324" s="364" t="s">
        <v>168</v>
      </c>
      <c r="B324" s="579">
        <v>1612010</v>
      </c>
      <c r="C324" s="69" t="s">
        <v>475</v>
      </c>
      <c r="D324" s="43" t="s">
        <v>15</v>
      </c>
      <c r="E324" s="254">
        <v>1866871</v>
      </c>
      <c r="F324" s="36"/>
      <c r="G324" s="37"/>
      <c r="H324" s="36"/>
      <c r="I324" s="37"/>
      <c r="J324" s="42">
        <v>0</v>
      </c>
      <c r="K324" s="152">
        <v>1866871</v>
      </c>
      <c r="L324" s="122">
        <v>72859.199999999997</v>
      </c>
      <c r="M324" s="152">
        <v>1605534</v>
      </c>
      <c r="N324" s="321">
        <v>0</v>
      </c>
      <c r="O324" s="530"/>
      <c r="P324" s="321">
        <v>0</v>
      </c>
      <c r="R324" s="445"/>
    </row>
    <row r="325" spans="1:18" ht="31.5" customHeight="1" x14ac:dyDescent="0.25">
      <c r="A325" s="364" t="s">
        <v>169</v>
      </c>
      <c r="B325" s="579">
        <v>1612010</v>
      </c>
      <c r="C325" s="69" t="s">
        <v>476</v>
      </c>
      <c r="D325" s="43" t="s">
        <v>20</v>
      </c>
      <c r="E325" s="254">
        <v>23360624</v>
      </c>
      <c r="F325" s="36"/>
      <c r="G325" s="37"/>
      <c r="H325" s="36"/>
      <c r="I325" s="37"/>
      <c r="J325" s="42">
        <v>0</v>
      </c>
      <c r="K325" s="152">
        <v>23360624</v>
      </c>
      <c r="L325" s="122">
        <v>222636</v>
      </c>
      <c r="M325" s="152">
        <v>26346</v>
      </c>
      <c r="N325" s="321">
        <v>0</v>
      </c>
      <c r="O325" s="530"/>
      <c r="P325" s="321">
        <v>1000000</v>
      </c>
    </row>
    <row r="326" spans="1:18" ht="78.75" customHeight="1" x14ac:dyDescent="0.25">
      <c r="A326" s="364" t="s">
        <v>170</v>
      </c>
      <c r="B326" s="579">
        <v>1612010</v>
      </c>
      <c r="C326" s="91" t="s">
        <v>473</v>
      </c>
      <c r="D326" s="43" t="s">
        <v>20</v>
      </c>
      <c r="E326" s="254">
        <v>15679214</v>
      </c>
      <c r="F326" s="36"/>
      <c r="G326" s="37"/>
      <c r="H326" s="36"/>
      <c r="I326" s="37"/>
      <c r="J326" s="42">
        <v>252726</v>
      </c>
      <c r="K326" s="41">
        <f>E326-J326</f>
        <v>15426488</v>
      </c>
      <c r="L326" s="46">
        <v>63180</v>
      </c>
      <c r="M326" s="206">
        <v>23381</v>
      </c>
      <c r="N326" s="321">
        <v>0</v>
      </c>
      <c r="O326" s="322"/>
      <c r="P326" s="321">
        <v>3000000</v>
      </c>
    </row>
    <row r="327" spans="1:18" ht="61.5" customHeight="1" x14ac:dyDescent="0.25">
      <c r="A327" s="364" t="s">
        <v>171</v>
      </c>
      <c r="B327" s="579">
        <v>1612080</v>
      </c>
      <c r="C327" s="38" t="s">
        <v>470</v>
      </c>
      <c r="D327" s="43" t="s">
        <v>36</v>
      </c>
      <c r="E327" s="254">
        <v>800000</v>
      </c>
      <c r="F327" s="36"/>
      <c r="G327" s="37"/>
      <c r="H327" s="36"/>
      <c r="I327" s="37"/>
      <c r="J327" s="42">
        <v>32878</v>
      </c>
      <c r="K327" s="41">
        <f>E327-J327</f>
        <v>767122</v>
      </c>
      <c r="L327" s="46">
        <v>38031</v>
      </c>
      <c r="M327" s="512">
        <v>3426</v>
      </c>
      <c r="N327" s="321">
        <v>291481</v>
      </c>
      <c r="O327" s="321">
        <v>0</v>
      </c>
      <c r="P327" s="321">
        <f>E327-J327-L327-M327-N327</f>
        <v>434184</v>
      </c>
    </row>
    <row r="328" spans="1:18" ht="32.25" customHeight="1" x14ac:dyDescent="0.25">
      <c r="A328" s="364" t="s">
        <v>172</v>
      </c>
      <c r="B328" s="579">
        <v>1612080</v>
      </c>
      <c r="C328" s="38" t="s">
        <v>30</v>
      </c>
      <c r="D328" s="43">
        <v>2018</v>
      </c>
      <c r="E328" s="254">
        <v>1610500</v>
      </c>
      <c r="F328" s="36"/>
      <c r="G328" s="37"/>
      <c r="H328" s="36"/>
      <c r="I328" s="37"/>
      <c r="J328" s="42">
        <v>0</v>
      </c>
      <c r="K328" s="41">
        <v>1610500</v>
      </c>
      <c r="L328" s="122">
        <v>0</v>
      </c>
      <c r="M328" s="152">
        <v>1610500</v>
      </c>
      <c r="N328" s="342">
        <v>0</v>
      </c>
      <c r="O328" s="322"/>
      <c r="P328" s="321">
        <v>0</v>
      </c>
    </row>
    <row r="329" spans="1:18" ht="35.25" customHeight="1" x14ac:dyDescent="0.25">
      <c r="A329" s="364" t="s">
        <v>173</v>
      </c>
      <c r="B329" s="579">
        <v>1612080</v>
      </c>
      <c r="C329" s="38" t="s">
        <v>46</v>
      </c>
      <c r="D329" s="43" t="s">
        <v>55</v>
      </c>
      <c r="E329" s="254">
        <v>2203513</v>
      </c>
      <c r="F329" s="36"/>
      <c r="G329" s="37"/>
      <c r="H329" s="36"/>
      <c r="I329" s="37"/>
      <c r="J329" s="42">
        <v>0</v>
      </c>
      <c r="K329" s="41">
        <v>2203513</v>
      </c>
      <c r="L329" s="358">
        <v>0</v>
      </c>
      <c r="M329" s="152">
        <v>992777</v>
      </c>
      <c r="N329" s="321">
        <v>600000</v>
      </c>
      <c r="O329" s="322"/>
      <c r="P329" s="321">
        <v>0</v>
      </c>
    </row>
    <row r="330" spans="1:18" ht="63" customHeight="1" x14ac:dyDescent="0.25">
      <c r="A330" s="364" t="s">
        <v>174</v>
      </c>
      <c r="B330" s="579">
        <v>1612010</v>
      </c>
      <c r="C330" s="38" t="s">
        <v>472</v>
      </c>
      <c r="D330" s="43">
        <v>2020</v>
      </c>
      <c r="E330" s="254">
        <v>5000000</v>
      </c>
      <c r="F330" s="36"/>
      <c r="G330" s="37"/>
      <c r="H330" s="36"/>
      <c r="I330" s="37"/>
      <c r="J330" s="42">
        <v>0</v>
      </c>
      <c r="K330" s="41">
        <f>E330-J330</f>
        <v>5000000</v>
      </c>
      <c r="L330" s="358">
        <v>0</v>
      </c>
      <c r="M330" s="176">
        <v>0</v>
      </c>
      <c r="N330" s="342">
        <v>0</v>
      </c>
      <c r="O330" s="322"/>
      <c r="P330" s="321">
        <v>0</v>
      </c>
    </row>
    <row r="331" spans="1:18" ht="48" customHeight="1" x14ac:dyDescent="0.25">
      <c r="A331" s="364" t="s">
        <v>471</v>
      </c>
      <c r="B331" s="557">
        <v>1612070</v>
      </c>
      <c r="C331" s="38" t="s">
        <v>59</v>
      </c>
      <c r="D331" s="43">
        <v>2020</v>
      </c>
      <c r="E331" s="254">
        <v>2150000</v>
      </c>
      <c r="F331" s="36"/>
      <c r="G331" s="37"/>
      <c r="H331" s="36"/>
      <c r="I331" s="37"/>
      <c r="J331" s="42">
        <v>0</v>
      </c>
      <c r="K331" s="41">
        <v>2150000</v>
      </c>
      <c r="L331" s="44">
        <v>0</v>
      </c>
      <c r="M331" s="176">
        <v>0</v>
      </c>
      <c r="N331" s="342">
        <v>0</v>
      </c>
      <c r="O331" s="322"/>
      <c r="P331" s="321">
        <v>0</v>
      </c>
    </row>
    <row r="332" spans="1:18" ht="33" customHeight="1" x14ac:dyDescent="0.25">
      <c r="A332" s="364" t="s">
        <v>477</v>
      </c>
      <c r="B332" s="579" t="s">
        <v>574</v>
      </c>
      <c r="C332" s="38" t="s">
        <v>40</v>
      </c>
      <c r="D332" s="43">
        <v>2020</v>
      </c>
      <c r="E332" s="254">
        <v>3600000</v>
      </c>
      <c r="F332" s="36"/>
      <c r="G332" s="37"/>
      <c r="H332" s="36"/>
      <c r="I332" s="37"/>
      <c r="J332" s="42">
        <v>0</v>
      </c>
      <c r="K332" s="41">
        <f>E332-J332</f>
        <v>3600000</v>
      </c>
      <c r="L332" s="44">
        <v>0</v>
      </c>
      <c r="M332" s="176">
        <v>0</v>
      </c>
      <c r="N332" s="342">
        <v>0</v>
      </c>
      <c r="O332" s="322"/>
      <c r="P332" s="321">
        <v>0</v>
      </c>
    </row>
    <row r="333" spans="1:18" ht="63" customHeight="1" x14ac:dyDescent="0.25">
      <c r="A333" s="364" t="s">
        <v>577</v>
      </c>
      <c r="B333" s="579" t="s">
        <v>574</v>
      </c>
      <c r="C333" s="117" t="s">
        <v>587</v>
      </c>
      <c r="D333" s="263" t="s">
        <v>38</v>
      </c>
      <c r="E333" s="254"/>
      <c r="F333" s="184"/>
      <c r="G333" s="37"/>
      <c r="H333" s="184"/>
      <c r="I333" s="37"/>
      <c r="J333" s="121">
        <v>0</v>
      </c>
      <c r="K333" s="41">
        <f>E333-J333</f>
        <v>0</v>
      </c>
      <c r="L333" s="44">
        <v>0</v>
      </c>
      <c r="M333" s="123">
        <v>77193</v>
      </c>
      <c r="N333" s="342">
        <v>0</v>
      </c>
      <c r="O333" s="322"/>
      <c r="P333" s="321">
        <v>4000000</v>
      </c>
    </row>
    <row r="334" spans="1:18" ht="36.75" customHeight="1" x14ac:dyDescent="0.25">
      <c r="A334" s="364" t="s">
        <v>606</v>
      </c>
      <c r="B334" s="579" t="s">
        <v>574</v>
      </c>
      <c r="C334" s="404" t="s">
        <v>605</v>
      </c>
      <c r="D334" s="55" t="s">
        <v>38</v>
      </c>
      <c r="E334" s="273">
        <v>1800000</v>
      </c>
      <c r="F334" s="167"/>
      <c r="G334" s="405"/>
      <c r="H334" s="167"/>
      <c r="I334" s="405"/>
      <c r="J334" s="57"/>
      <c r="K334" s="47">
        <f>E334</f>
        <v>1800000</v>
      </c>
      <c r="L334" s="406"/>
      <c r="M334" s="227">
        <v>52487</v>
      </c>
      <c r="N334" s="544">
        <v>0</v>
      </c>
      <c r="O334" s="322"/>
      <c r="P334" s="346">
        <v>0</v>
      </c>
      <c r="R334" s="445"/>
    </row>
    <row r="335" spans="1:18" ht="21.75" customHeight="1" x14ac:dyDescent="0.35">
      <c r="A335" s="375"/>
      <c r="B335" s="555"/>
      <c r="C335" s="106" t="s">
        <v>713</v>
      </c>
      <c r="D335" s="136"/>
      <c r="E335" s="479"/>
      <c r="F335" s="153"/>
      <c r="G335" s="154"/>
      <c r="H335" s="153"/>
      <c r="I335" s="154"/>
      <c r="J335" s="133"/>
      <c r="K335" s="130"/>
      <c r="L335" s="135">
        <f>SUM(L336:L373)</f>
        <v>4555210.03</v>
      </c>
      <c r="M335" s="135">
        <f>SUM(M336:M373)</f>
        <v>7727554</v>
      </c>
      <c r="N335" s="135">
        <f>SUM(N336:N373)</f>
        <v>4873892</v>
      </c>
      <c r="O335" s="135">
        <f>SUM(O336:O373)</f>
        <v>0</v>
      </c>
      <c r="P335" s="135">
        <f>SUM(P336:P373)</f>
        <v>20952889</v>
      </c>
      <c r="R335" s="444"/>
    </row>
    <row r="336" spans="1:18" ht="49.5" customHeight="1" x14ac:dyDescent="0.25">
      <c r="A336" s="364" t="s">
        <v>175</v>
      </c>
      <c r="B336" s="561" t="s">
        <v>575</v>
      </c>
      <c r="C336" s="456" t="s">
        <v>77</v>
      </c>
      <c r="D336" s="14" t="s">
        <v>7</v>
      </c>
      <c r="E336" s="480">
        <v>1000000</v>
      </c>
      <c r="F336" s="96"/>
      <c r="G336" s="96"/>
      <c r="H336" s="96"/>
      <c r="I336" s="96"/>
      <c r="J336" s="95">
        <v>827296</v>
      </c>
      <c r="K336" s="95">
        <f>E336-J336</f>
        <v>172704</v>
      </c>
      <c r="L336" s="95">
        <v>171226</v>
      </c>
      <c r="M336" s="176">
        <v>0</v>
      </c>
      <c r="N336" s="346">
        <v>0</v>
      </c>
      <c r="O336" s="539"/>
      <c r="P336" s="321">
        <v>0</v>
      </c>
      <c r="R336" s="445"/>
    </row>
    <row r="337" spans="1:18" ht="49.5" customHeight="1" x14ac:dyDescent="0.3">
      <c r="A337" s="367" t="s">
        <v>176</v>
      </c>
      <c r="B337" s="557" t="s">
        <v>570</v>
      </c>
      <c r="C337" s="457" t="s">
        <v>464</v>
      </c>
      <c r="D337" s="263" t="s">
        <v>15</v>
      </c>
      <c r="E337" s="481">
        <v>1347793</v>
      </c>
      <c r="F337" s="207"/>
      <c r="G337" s="208"/>
      <c r="H337" s="207"/>
      <c r="I337" s="209"/>
      <c r="J337" s="121">
        <v>0</v>
      </c>
      <c r="K337" s="176">
        <v>440000</v>
      </c>
      <c r="L337" s="176">
        <v>424711</v>
      </c>
      <c r="M337" s="176">
        <v>0</v>
      </c>
      <c r="N337" s="321">
        <v>0</v>
      </c>
      <c r="O337" s="532"/>
      <c r="P337" s="346">
        <v>0</v>
      </c>
    </row>
    <row r="338" spans="1:18" ht="63" x14ac:dyDescent="0.25">
      <c r="A338" s="377" t="s">
        <v>177</v>
      </c>
      <c r="B338" s="559" t="s">
        <v>567</v>
      </c>
      <c r="C338" s="458" t="s">
        <v>50</v>
      </c>
      <c r="D338" s="14">
        <v>2017</v>
      </c>
      <c r="E338" s="419">
        <v>850000</v>
      </c>
      <c r="F338" s="76"/>
      <c r="G338" s="76"/>
      <c r="H338" s="76"/>
      <c r="I338" s="76"/>
      <c r="J338" s="123">
        <v>0</v>
      </c>
      <c r="K338" s="61">
        <v>850000</v>
      </c>
      <c r="L338" s="61">
        <v>583747</v>
      </c>
      <c r="M338" s="176">
        <v>265413</v>
      </c>
      <c r="N338" s="397">
        <v>0</v>
      </c>
      <c r="O338" s="533"/>
      <c r="P338" s="321">
        <v>0</v>
      </c>
      <c r="R338" s="445"/>
    </row>
    <row r="339" spans="1:18" ht="32.25" customHeight="1" x14ac:dyDescent="0.25">
      <c r="A339" s="364" t="s">
        <v>178</v>
      </c>
      <c r="B339" s="557" t="s">
        <v>575</v>
      </c>
      <c r="C339" s="117" t="s">
        <v>706</v>
      </c>
      <c r="D339" s="263" t="s">
        <v>49</v>
      </c>
      <c r="E339" s="474">
        <v>51469632</v>
      </c>
      <c r="F339" s="119"/>
      <c r="G339" s="120"/>
      <c r="H339" s="196">
        <v>500000</v>
      </c>
      <c r="I339" s="197">
        <v>21523.69</v>
      </c>
      <c r="J339" s="198">
        <v>1281200</v>
      </c>
      <c r="K339" s="170">
        <f>E339-J339</f>
        <v>50188432</v>
      </c>
      <c r="L339" s="104">
        <v>327004</v>
      </c>
      <c r="M339" s="255">
        <v>0</v>
      </c>
      <c r="N339" s="321">
        <v>659226</v>
      </c>
      <c r="O339" s="322"/>
      <c r="P339" s="346">
        <v>3000000</v>
      </c>
      <c r="R339" s="445"/>
    </row>
    <row r="340" spans="1:18" ht="30" customHeight="1" x14ac:dyDescent="0.25">
      <c r="A340" s="367" t="s">
        <v>179</v>
      </c>
      <c r="B340" s="559" t="s">
        <v>575</v>
      </c>
      <c r="C340" s="48" t="s">
        <v>469</v>
      </c>
      <c r="D340" s="14" t="s">
        <v>20</v>
      </c>
      <c r="E340" s="475"/>
      <c r="F340" s="50"/>
      <c r="G340" s="51"/>
      <c r="H340" s="50"/>
      <c r="I340" s="51"/>
      <c r="J340" s="52">
        <v>0</v>
      </c>
      <c r="K340" s="49"/>
      <c r="L340" s="155">
        <v>332392</v>
      </c>
      <c r="M340" s="104">
        <v>0</v>
      </c>
      <c r="N340" s="543">
        <v>0</v>
      </c>
      <c r="O340" s="322"/>
      <c r="P340" s="353">
        <v>700000</v>
      </c>
      <c r="R340" s="445"/>
    </row>
    <row r="341" spans="1:18" ht="31.5" x14ac:dyDescent="0.25">
      <c r="A341" s="377" t="s">
        <v>180</v>
      </c>
      <c r="B341" s="557" t="s">
        <v>576</v>
      </c>
      <c r="C341" s="48" t="s">
        <v>580</v>
      </c>
      <c r="D341" s="14" t="s">
        <v>708</v>
      </c>
      <c r="E341" s="419">
        <v>8079438</v>
      </c>
      <c r="F341" s="62"/>
      <c r="G341" s="70"/>
      <c r="H341" s="62"/>
      <c r="I341" s="70"/>
      <c r="J341" s="64">
        <v>1430993</v>
      </c>
      <c r="K341" s="65">
        <f>E341-J341</f>
        <v>6648445</v>
      </c>
      <c r="L341" s="156">
        <v>1670398.33</v>
      </c>
      <c r="M341" s="255">
        <v>1991422</v>
      </c>
      <c r="N341" s="321">
        <v>0</v>
      </c>
      <c r="O341" s="525"/>
      <c r="P341" s="321">
        <v>1500000</v>
      </c>
      <c r="R341" s="445"/>
    </row>
    <row r="342" spans="1:18" ht="31.5" customHeight="1" x14ac:dyDescent="0.25">
      <c r="A342" s="364" t="s">
        <v>181</v>
      </c>
      <c r="B342" s="559" t="s">
        <v>567</v>
      </c>
      <c r="C342" s="48" t="s">
        <v>459</v>
      </c>
      <c r="D342" s="14" t="s">
        <v>15</v>
      </c>
      <c r="E342" s="273">
        <v>1472000</v>
      </c>
      <c r="F342" s="14"/>
      <c r="G342" s="14"/>
      <c r="H342" s="14"/>
      <c r="I342" s="14"/>
      <c r="J342" s="14">
        <v>0</v>
      </c>
      <c r="K342" s="47">
        <v>1472000</v>
      </c>
      <c r="L342" s="74">
        <v>196163.7</v>
      </c>
      <c r="M342" s="512">
        <v>165000</v>
      </c>
      <c r="N342" s="321">
        <v>0</v>
      </c>
      <c r="O342" s="532"/>
      <c r="P342" s="321">
        <v>0</v>
      </c>
      <c r="R342" s="445"/>
    </row>
    <row r="343" spans="1:18" ht="24.75" customHeight="1" x14ac:dyDescent="0.25">
      <c r="A343" s="367" t="s">
        <v>182</v>
      </c>
      <c r="B343" s="559" t="s">
        <v>570</v>
      </c>
      <c r="C343" s="456" t="s">
        <v>466</v>
      </c>
      <c r="D343" s="14" t="s">
        <v>20</v>
      </c>
      <c r="E343" s="480">
        <v>20000000</v>
      </c>
      <c r="F343" s="157"/>
      <c r="G343" s="97"/>
      <c r="H343" s="157"/>
      <c r="I343" s="97"/>
      <c r="J343" s="47">
        <v>0</v>
      </c>
      <c r="K343" s="95">
        <v>0</v>
      </c>
      <c r="L343" s="95">
        <v>773171</v>
      </c>
      <c r="M343" s="219">
        <v>3140148</v>
      </c>
      <c r="N343" s="545">
        <v>2710330</v>
      </c>
      <c r="O343" s="535"/>
      <c r="P343" s="349">
        <v>2000000</v>
      </c>
    </row>
    <row r="344" spans="1:18" ht="48" customHeight="1" x14ac:dyDescent="0.25">
      <c r="A344" s="377" t="s">
        <v>183</v>
      </c>
      <c r="B344" s="559" t="s">
        <v>575</v>
      </c>
      <c r="C344" s="117" t="s">
        <v>588</v>
      </c>
      <c r="D344" s="263" t="s">
        <v>20</v>
      </c>
      <c r="E344" s="254"/>
      <c r="F344" s="119"/>
      <c r="G344" s="120"/>
      <c r="H344" s="119"/>
      <c r="I344" s="120"/>
      <c r="J344" s="123">
        <v>0</v>
      </c>
      <c r="K344" s="206">
        <v>0</v>
      </c>
      <c r="L344" s="122">
        <v>29784</v>
      </c>
      <c r="M344" s="122">
        <v>127475</v>
      </c>
      <c r="N344" s="321">
        <v>0</v>
      </c>
      <c r="O344" s="322"/>
      <c r="P344" s="346">
        <v>0</v>
      </c>
    </row>
    <row r="345" spans="1:18" ht="24.75" customHeight="1" x14ac:dyDescent="0.25">
      <c r="A345" s="364" t="s">
        <v>184</v>
      </c>
      <c r="B345" s="559" t="s">
        <v>571</v>
      </c>
      <c r="C345" s="48" t="s">
        <v>559</v>
      </c>
      <c r="D345" s="14" t="s">
        <v>20</v>
      </c>
      <c r="E345" s="273">
        <v>150000</v>
      </c>
      <c r="F345" s="55"/>
      <c r="G345" s="55"/>
      <c r="H345" s="55"/>
      <c r="I345" s="55"/>
      <c r="J345" s="47">
        <v>0</v>
      </c>
      <c r="K345" s="56">
        <v>150000</v>
      </c>
      <c r="L345" s="104">
        <v>46613</v>
      </c>
      <c r="M345" s="104">
        <v>0</v>
      </c>
      <c r="N345" s="321">
        <v>0</v>
      </c>
      <c r="O345" s="322"/>
      <c r="P345" s="321">
        <v>0</v>
      </c>
    </row>
    <row r="346" spans="1:18" ht="32.25" customHeight="1" x14ac:dyDescent="0.25">
      <c r="A346" s="367" t="s">
        <v>185</v>
      </c>
      <c r="B346" s="559" t="s">
        <v>572</v>
      </c>
      <c r="C346" s="67" t="s">
        <v>31</v>
      </c>
      <c r="D346" s="14" t="s">
        <v>38</v>
      </c>
      <c r="E346" s="419">
        <f>286475+400000</f>
        <v>686475</v>
      </c>
      <c r="F346" s="62"/>
      <c r="G346" s="63"/>
      <c r="H346" s="62"/>
      <c r="I346" s="63"/>
      <c r="J346" s="64">
        <v>0</v>
      </c>
      <c r="K346" s="206">
        <f>E346-J346</f>
        <v>686475</v>
      </c>
      <c r="L346" s="65">
        <v>0</v>
      </c>
      <c r="M346" s="105">
        <v>286394</v>
      </c>
      <c r="N346" s="321">
        <v>0</v>
      </c>
      <c r="O346" s="534">
        <v>0</v>
      </c>
      <c r="P346" s="349">
        <v>0</v>
      </c>
    </row>
    <row r="347" spans="1:18" ht="61.5" customHeight="1" x14ac:dyDescent="0.25">
      <c r="A347" s="377" t="s">
        <v>186</v>
      </c>
      <c r="B347" s="559" t="s">
        <v>570</v>
      </c>
      <c r="C347" s="459" t="s">
        <v>622</v>
      </c>
      <c r="D347" s="55" t="s">
        <v>20</v>
      </c>
      <c r="E347" s="482">
        <v>1311034</v>
      </c>
      <c r="F347" s="400"/>
      <c r="G347" s="401"/>
      <c r="H347" s="400"/>
      <c r="I347" s="402"/>
      <c r="J347" s="273">
        <v>0</v>
      </c>
      <c r="K347" s="399">
        <v>1311034</v>
      </c>
      <c r="L347" s="403">
        <v>0</v>
      </c>
      <c r="M347" s="399">
        <v>369481</v>
      </c>
      <c r="N347" s="321">
        <v>316626</v>
      </c>
      <c r="O347" s="535"/>
      <c r="P347" s="321">
        <v>624928</v>
      </c>
    </row>
    <row r="348" spans="1:18" ht="61.5" customHeight="1" x14ac:dyDescent="0.25">
      <c r="A348" s="364" t="s">
        <v>187</v>
      </c>
      <c r="B348" s="557" t="s">
        <v>567</v>
      </c>
      <c r="C348" s="117" t="s">
        <v>462</v>
      </c>
      <c r="D348" s="263" t="s">
        <v>15</v>
      </c>
      <c r="E348" s="254">
        <v>787975</v>
      </c>
      <c r="F348" s="119"/>
      <c r="G348" s="120"/>
      <c r="H348" s="119"/>
      <c r="I348" s="120"/>
      <c r="J348" s="123">
        <v>0</v>
      </c>
      <c r="K348" s="206">
        <v>0</v>
      </c>
      <c r="L348" s="122">
        <v>0</v>
      </c>
      <c r="M348" s="122">
        <v>738447</v>
      </c>
      <c r="N348" s="321">
        <v>0</v>
      </c>
      <c r="O348" s="322"/>
      <c r="P348" s="346">
        <v>0</v>
      </c>
    </row>
    <row r="349" spans="1:18" ht="24" customHeight="1" x14ac:dyDescent="0.25">
      <c r="A349" s="367" t="s">
        <v>188</v>
      </c>
      <c r="B349" s="557" t="s">
        <v>567</v>
      </c>
      <c r="C349" s="117" t="s">
        <v>819</v>
      </c>
      <c r="D349" s="263">
        <v>2020</v>
      </c>
      <c r="E349" s="181"/>
      <c r="F349" s="119"/>
      <c r="G349" s="120"/>
      <c r="H349" s="119"/>
      <c r="I349" s="120"/>
      <c r="J349" s="123">
        <v>0</v>
      </c>
      <c r="K349" s="206"/>
      <c r="L349" s="122">
        <v>0</v>
      </c>
      <c r="M349" s="122">
        <v>0</v>
      </c>
      <c r="N349" s="321">
        <v>0</v>
      </c>
      <c r="O349" s="322"/>
      <c r="P349" s="346">
        <v>0</v>
      </c>
    </row>
    <row r="350" spans="1:18" ht="48" customHeight="1" x14ac:dyDescent="0.3">
      <c r="A350" s="377" t="s">
        <v>202</v>
      </c>
      <c r="B350" s="557" t="s">
        <v>576</v>
      </c>
      <c r="C350" s="457" t="s">
        <v>818</v>
      </c>
      <c r="D350" s="263">
        <v>2020</v>
      </c>
      <c r="E350" s="483"/>
      <c r="F350" s="333"/>
      <c r="G350" s="334"/>
      <c r="H350" s="333"/>
      <c r="I350" s="335"/>
      <c r="J350" s="121">
        <v>0</v>
      </c>
      <c r="K350" s="176"/>
      <c r="L350" s="176">
        <v>0</v>
      </c>
      <c r="M350" s="123">
        <v>0</v>
      </c>
      <c r="N350" s="321">
        <v>22650</v>
      </c>
      <c r="O350" s="532"/>
      <c r="P350" s="346">
        <v>0</v>
      </c>
    </row>
    <row r="351" spans="1:18" ht="34.5" customHeight="1" x14ac:dyDescent="0.3">
      <c r="A351" s="364" t="s">
        <v>208</v>
      </c>
      <c r="B351" s="557" t="s">
        <v>576</v>
      </c>
      <c r="C351" s="457" t="s">
        <v>744</v>
      </c>
      <c r="D351" s="263">
        <v>2020</v>
      </c>
      <c r="E351" s="481"/>
      <c r="F351" s="333"/>
      <c r="G351" s="334"/>
      <c r="H351" s="333"/>
      <c r="I351" s="335"/>
      <c r="J351" s="121">
        <v>0</v>
      </c>
      <c r="K351" s="176"/>
      <c r="L351" s="176">
        <v>0</v>
      </c>
      <c r="M351" s="123">
        <v>0</v>
      </c>
      <c r="N351" s="321">
        <v>0</v>
      </c>
      <c r="O351" s="532"/>
      <c r="P351" s="321">
        <v>0</v>
      </c>
    </row>
    <row r="352" spans="1:18" ht="34.5" customHeight="1" x14ac:dyDescent="0.3">
      <c r="A352" s="367" t="s">
        <v>460</v>
      </c>
      <c r="B352" s="557" t="s">
        <v>576</v>
      </c>
      <c r="C352" s="457" t="s">
        <v>745</v>
      </c>
      <c r="D352" s="263">
        <v>2020</v>
      </c>
      <c r="E352" s="481"/>
      <c r="F352" s="333"/>
      <c r="G352" s="334"/>
      <c r="H352" s="333"/>
      <c r="I352" s="335"/>
      <c r="J352" s="121">
        <v>0</v>
      </c>
      <c r="K352" s="176"/>
      <c r="L352" s="176">
        <v>0</v>
      </c>
      <c r="M352" s="123">
        <v>0</v>
      </c>
      <c r="N352" s="321">
        <v>0</v>
      </c>
      <c r="O352" s="532"/>
      <c r="P352" s="321">
        <v>0</v>
      </c>
    </row>
    <row r="353" spans="1:18" ht="33" customHeight="1" x14ac:dyDescent="0.3">
      <c r="A353" s="377" t="s">
        <v>461</v>
      </c>
      <c r="B353" s="557" t="s">
        <v>572</v>
      </c>
      <c r="C353" s="457" t="s">
        <v>746</v>
      </c>
      <c r="D353" s="263">
        <v>2020</v>
      </c>
      <c r="E353" s="481"/>
      <c r="F353" s="333"/>
      <c r="G353" s="334"/>
      <c r="H353" s="333"/>
      <c r="I353" s="335"/>
      <c r="J353" s="121">
        <v>0</v>
      </c>
      <c r="K353" s="176"/>
      <c r="L353" s="176">
        <v>0</v>
      </c>
      <c r="M353" s="176">
        <v>0</v>
      </c>
      <c r="N353" s="321">
        <v>0</v>
      </c>
      <c r="O353" s="532"/>
      <c r="P353" s="321">
        <v>0</v>
      </c>
    </row>
    <row r="354" spans="1:18" ht="34.5" customHeight="1" x14ac:dyDescent="0.3">
      <c r="A354" s="364" t="s">
        <v>465</v>
      </c>
      <c r="B354" s="557" t="s">
        <v>571</v>
      </c>
      <c r="C354" s="460" t="s">
        <v>741</v>
      </c>
      <c r="D354" s="263" t="s">
        <v>38</v>
      </c>
      <c r="E354" s="481">
        <v>7603391</v>
      </c>
      <c r="F354" s="333"/>
      <c r="G354" s="334"/>
      <c r="H354" s="333"/>
      <c r="I354" s="335"/>
      <c r="J354" s="121">
        <v>0</v>
      </c>
      <c r="K354" s="176">
        <f>E354-J354</f>
        <v>7603391</v>
      </c>
      <c r="L354" s="176">
        <v>0</v>
      </c>
      <c r="M354" s="176">
        <v>247494</v>
      </c>
      <c r="N354" s="321">
        <v>0</v>
      </c>
      <c r="O354" s="532"/>
      <c r="P354" s="346">
        <v>1000000</v>
      </c>
    </row>
    <row r="355" spans="1:18" ht="50.25" customHeight="1" x14ac:dyDescent="0.25">
      <c r="A355" s="367" t="s">
        <v>468</v>
      </c>
      <c r="B355" s="557" t="s">
        <v>563</v>
      </c>
      <c r="C355" s="93" t="s">
        <v>11</v>
      </c>
      <c r="D355" s="14" t="s">
        <v>709</v>
      </c>
      <c r="E355" s="419">
        <v>14863382</v>
      </c>
      <c r="F355" s="62"/>
      <c r="G355" s="70"/>
      <c r="H355" s="62"/>
      <c r="I355" s="70"/>
      <c r="J355" s="64">
        <v>50909</v>
      </c>
      <c r="K355" s="71">
        <f>E355-J355</f>
        <v>14812473</v>
      </c>
      <c r="L355" s="73">
        <v>0</v>
      </c>
      <c r="M355" s="123">
        <v>0</v>
      </c>
      <c r="N355" s="349">
        <v>0</v>
      </c>
      <c r="O355" s="525"/>
      <c r="P355" s="321">
        <v>200000</v>
      </c>
    </row>
    <row r="356" spans="1:18" ht="45.75" customHeight="1" x14ac:dyDescent="0.25">
      <c r="A356" s="377" t="s">
        <v>652</v>
      </c>
      <c r="B356" s="557" t="s">
        <v>571</v>
      </c>
      <c r="C356" s="117" t="s">
        <v>16</v>
      </c>
      <c r="D356" s="263" t="s">
        <v>20</v>
      </c>
      <c r="E356" s="254">
        <v>1000000</v>
      </c>
      <c r="F356" s="263"/>
      <c r="G356" s="263"/>
      <c r="H356" s="263"/>
      <c r="I356" s="263"/>
      <c r="J356" s="152">
        <v>0</v>
      </c>
      <c r="K356" s="179">
        <f>E356-J356</f>
        <v>1000000</v>
      </c>
      <c r="L356" s="123">
        <v>0</v>
      </c>
      <c r="M356" s="123">
        <v>0</v>
      </c>
      <c r="N356" s="321">
        <v>0</v>
      </c>
      <c r="O356" s="322"/>
      <c r="P356" s="321">
        <v>1000000</v>
      </c>
    </row>
    <row r="357" spans="1:18" ht="34.5" customHeight="1" x14ac:dyDescent="0.25">
      <c r="A357" s="364" t="s">
        <v>485</v>
      </c>
      <c r="B357" s="557" t="s">
        <v>571</v>
      </c>
      <c r="C357" s="48" t="s">
        <v>541</v>
      </c>
      <c r="D357" s="14">
        <v>2018</v>
      </c>
      <c r="E357" s="273">
        <v>1000000</v>
      </c>
      <c r="F357" s="55"/>
      <c r="G357" s="55"/>
      <c r="H357" s="55"/>
      <c r="I357" s="55"/>
      <c r="J357" s="47">
        <v>0</v>
      </c>
      <c r="K357" s="56">
        <v>600000</v>
      </c>
      <c r="L357" s="54">
        <v>0</v>
      </c>
      <c r="M357" s="123">
        <v>0</v>
      </c>
      <c r="N357" s="348">
        <v>0</v>
      </c>
      <c r="O357" s="322"/>
      <c r="P357" s="321">
        <v>0</v>
      </c>
    </row>
    <row r="358" spans="1:18" ht="34.5" customHeight="1" x14ac:dyDescent="0.25">
      <c r="A358" s="367" t="s">
        <v>536</v>
      </c>
      <c r="B358" s="556" t="s">
        <v>570</v>
      </c>
      <c r="C358" s="93" t="s">
        <v>598</v>
      </c>
      <c r="D358" s="14">
        <v>2020</v>
      </c>
      <c r="E358" s="484"/>
      <c r="F358" s="385"/>
      <c r="G358" s="386"/>
      <c r="H358" s="385"/>
      <c r="I358" s="386"/>
      <c r="J358" s="128">
        <v>0</v>
      </c>
      <c r="K358" s="327"/>
      <c r="L358" s="387">
        <v>0</v>
      </c>
      <c r="M358" s="180">
        <v>0</v>
      </c>
      <c r="N358" s="357">
        <v>0</v>
      </c>
      <c r="O358" s="525"/>
      <c r="P358" s="346">
        <v>0</v>
      </c>
    </row>
    <row r="359" spans="1:18" ht="48.75" customHeight="1" x14ac:dyDescent="0.25">
      <c r="A359" s="377" t="s">
        <v>540</v>
      </c>
      <c r="B359" s="554" t="s">
        <v>570</v>
      </c>
      <c r="C359" s="404" t="s">
        <v>707</v>
      </c>
      <c r="D359" s="55" t="s">
        <v>481</v>
      </c>
      <c r="E359" s="273">
        <v>3533061</v>
      </c>
      <c r="F359" s="55"/>
      <c r="G359" s="55"/>
      <c r="H359" s="55"/>
      <c r="I359" s="55"/>
      <c r="J359" s="47">
        <v>0</v>
      </c>
      <c r="K359" s="47">
        <f>E359-J359</f>
        <v>3533061</v>
      </c>
      <c r="L359" s="86">
        <v>0</v>
      </c>
      <c r="M359" s="206">
        <v>39279</v>
      </c>
      <c r="N359" s="353">
        <v>7406</v>
      </c>
      <c r="O359" s="353"/>
      <c r="P359" s="346">
        <f>K359-M359-N359</f>
        <v>3486376</v>
      </c>
    </row>
    <row r="360" spans="1:18" ht="34.5" customHeight="1" x14ac:dyDescent="0.25">
      <c r="A360" s="364" t="s">
        <v>599</v>
      </c>
      <c r="B360" s="557" t="s">
        <v>576</v>
      </c>
      <c r="C360" s="404" t="s">
        <v>607</v>
      </c>
      <c r="D360" s="55" t="s">
        <v>481</v>
      </c>
      <c r="E360" s="273"/>
      <c r="F360" s="55"/>
      <c r="G360" s="55"/>
      <c r="H360" s="55"/>
      <c r="I360" s="55"/>
      <c r="J360" s="47">
        <v>0</v>
      </c>
      <c r="K360" s="47"/>
      <c r="L360" s="86">
        <v>0</v>
      </c>
      <c r="M360" s="206">
        <v>0</v>
      </c>
      <c r="N360" s="353">
        <v>195490</v>
      </c>
      <c r="O360" s="353"/>
      <c r="P360" s="346">
        <v>456976</v>
      </c>
    </row>
    <row r="361" spans="1:18" ht="19.5" customHeight="1" x14ac:dyDescent="0.25">
      <c r="A361" s="367" t="s">
        <v>653</v>
      </c>
      <c r="B361" s="557" t="s">
        <v>571</v>
      </c>
      <c r="C361" s="404" t="s">
        <v>608</v>
      </c>
      <c r="D361" s="55">
        <v>2020</v>
      </c>
      <c r="E361" s="273"/>
      <c r="F361" s="55"/>
      <c r="G361" s="55"/>
      <c r="H361" s="55"/>
      <c r="I361" s="55"/>
      <c r="J361" s="47">
        <v>0</v>
      </c>
      <c r="K361" s="47"/>
      <c r="L361" s="86">
        <v>0</v>
      </c>
      <c r="M361" s="206">
        <v>0</v>
      </c>
      <c r="N361" s="353">
        <v>0</v>
      </c>
      <c r="O361" s="353"/>
      <c r="P361" s="346">
        <v>200000</v>
      </c>
    </row>
    <row r="362" spans="1:18" ht="53.25" customHeight="1" x14ac:dyDescent="0.25">
      <c r="A362" s="377" t="s">
        <v>600</v>
      </c>
      <c r="B362" s="557" t="s">
        <v>576</v>
      </c>
      <c r="C362" s="117" t="s">
        <v>620</v>
      </c>
      <c r="D362" s="14">
        <v>2018</v>
      </c>
      <c r="E362" s="273">
        <f>M362</f>
        <v>157258</v>
      </c>
      <c r="F362" s="55"/>
      <c r="G362" s="55"/>
      <c r="H362" s="55"/>
      <c r="I362" s="55"/>
      <c r="J362" s="47">
        <v>0</v>
      </c>
      <c r="K362" s="306">
        <f>E362-J362</f>
        <v>157258</v>
      </c>
      <c r="L362" s="66">
        <v>0</v>
      </c>
      <c r="M362" s="206">
        <v>157258</v>
      </c>
      <c r="N362" s="353">
        <v>0</v>
      </c>
      <c r="O362" s="353"/>
      <c r="P362" s="346">
        <v>0</v>
      </c>
    </row>
    <row r="363" spans="1:18" ht="65.25" customHeight="1" x14ac:dyDescent="0.25">
      <c r="A363" s="364" t="s">
        <v>609</v>
      </c>
      <c r="B363" s="557" t="s">
        <v>570</v>
      </c>
      <c r="C363" s="404" t="s">
        <v>623</v>
      </c>
      <c r="D363" s="55">
        <v>2020</v>
      </c>
      <c r="E363" s="273">
        <v>1489012</v>
      </c>
      <c r="F363" s="55"/>
      <c r="G363" s="55"/>
      <c r="H363" s="55"/>
      <c r="I363" s="55"/>
      <c r="J363" s="47">
        <v>0</v>
      </c>
      <c r="K363" s="47">
        <f>E363-J363</f>
        <v>1489012</v>
      </c>
      <c r="L363" s="86">
        <v>0</v>
      </c>
      <c r="M363" s="206">
        <v>0</v>
      </c>
      <c r="N363" s="353">
        <v>0</v>
      </c>
      <c r="O363" s="353"/>
      <c r="P363" s="346">
        <v>1489012</v>
      </c>
    </row>
    <row r="364" spans="1:18" ht="24" customHeight="1" x14ac:dyDescent="0.25">
      <c r="A364" s="367" t="s">
        <v>610</v>
      </c>
      <c r="B364" s="557" t="s">
        <v>511</v>
      </c>
      <c r="C364" s="404" t="s">
        <v>624</v>
      </c>
      <c r="D364" s="55" t="s">
        <v>38</v>
      </c>
      <c r="E364" s="273"/>
      <c r="F364" s="55"/>
      <c r="G364" s="55"/>
      <c r="H364" s="55"/>
      <c r="I364" s="55"/>
      <c r="J364" s="47">
        <v>0</v>
      </c>
      <c r="K364" s="47"/>
      <c r="L364" s="86">
        <v>0</v>
      </c>
      <c r="M364" s="86">
        <v>199743</v>
      </c>
      <c r="N364" s="353">
        <v>0</v>
      </c>
      <c r="O364" s="353"/>
      <c r="P364" s="353">
        <v>500000</v>
      </c>
    </row>
    <row r="365" spans="1:18" ht="30.75" customHeight="1" x14ac:dyDescent="0.25">
      <c r="A365" s="377" t="s">
        <v>611</v>
      </c>
      <c r="B365" s="557" t="s">
        <v>575</v>
      </c>
      <c r="C365" s="461" t="s">
        <v>673</v>
      </c>
      <c r="D365" s="55">
        <v>2020</v>
      </c>
      <c r="E365" s="484"/>
      <c r="F365" s="385"/>
      <c r="G365" s="386"/>
      <c r="H365" s="385"/>
      <c r="I365" s="386"/>
      <c r="J365" s="128">
        <v>0</v>
      </c>
      <c r="K365" s="384"/>
      <c r="L365" s="439">
        <v>0</v>
      </c>
      <c r="M365" s="514">
        <v>0</v>
      </c>
      <c r="N365" s="546">
        <v>0</v>
      </c>
      <c r="O365" s="524"/>
      <c r="P365" s="347">
        <v>0</v>
      </c>
    </row>
    <row r="366" spans="1:18" ht="30.75" customHeight="1" x14ac:dyDescent="0.25">
      <c r="A366" s="364" t="s">
        <v>621</v>
      </c>
      <c r="B366" s="557" t="s">
        <v>567</v>
      </c>
      <c r="C366" s="404" t="s">
        <v>711</v>
      </c>
      <c r="D366" s="55" t="s">
        <v>481</v>
      </c>
      <c r="E366" s="273"/>
      <c r="F366" s="55"/>
      <c r="G366" s="55"/>
      <c r="H366" s="55"/>
      <c r="I366" s="55"/>
      <c r="J366" s="47">
        <v>0</v>
      </c>
      <c r="K366" s="47"/>
      <c r="L366" s="86">
        <v>0</v>
      </c>
      <c r="M366" s="86">
        <v>0</v>
      </c>
      <c r="N366" s="353">
        <v>962164</v>
      </c>
      <c r="O366" s="353"/>
      <c r="P366" s="346">
        <v>2900597</v>
      </c>
    </row>
    <row r="367" spans="1:18" ht="49.5" customHeight="1" x14ac:dyDescent="0.25">
      <c r="A367" s="367" t="s">
        <v>674</v>
      </c>
      <c r="B367" s="557" t="s">
        <v>570</v>
      </c>
      <c r="C367" s="404" t="s">
        <v>675</v>
      </c>
      <c r="D367" s="55" t="s">
        <v>481</v>
      </c>
      <c r="E367" s="273">
        <v>280000</v>
      </c>
      <c r="F367" s="55"/>
      <c r="G367" s="55"/>
      <c r="H367" s="55"/>
      <c r="I367" s="55"/>
      <c r="J367" s="47">
        <v>0</v>
      </c>
      <c r="K367" s="47">
        <v>280000</v>
      </c>
      <c r="L367" s="86">
        <v>0</v>
      </c>
      <c r="M367" s="86">
        <v>0</v>
      </c>
      <c r="N367" s="353">
        <v>0</v>
      </c>
      <c r="O367" s="353"/>
      <c r="P367" s="353">
        <v>380000</v>
      </c>
    </row>
    <row r="368" spans="1:18" ht="49.5" customHeight="1" x14ac:dyDescent="0.3">
      <c r="A368" s="377" t="s">
        <v>676</v>
      </c>
      <c r="B368" s="557" t="s">
        <v>576</v>
      </c>
      <c r="C368" s="117" t="s">
        <v>682</v>
      </c>
      <c r="D368" s="263">
        <v>2020</v>
      </c>
      <c r="E368" s="254"/>
      <c r="F368" s="263"/>
      <c r="G368" s="263"/>
      <c r="H368" s="263"/>
      <c r="I368" s="263"/>
      <c r="J368" s="152">
        <v>0</v>
      </c>
      <c r="K368" s="152"/>
      <c r="L368" s="206">
        <v>0</v>
      </c>
      <c r="M368" s="206">
        <v>0</v>
      </c>
      <c r="N368" s="353">
        <v>0</v>
      </c>
      <c r="O368" s="353"/>
      <c r="P368" s="346">
        <v>0</v>
      </c>
      <c r="R368" s="2"/>
    </row>
    <row r="369" spans="1:18" ht="49.5" customHeight="1" x14ac:dyDescent="0.3">
      <c r="A369" s="364" t="s">
        <v>720</v>
      </c>
      <c r="B369" s="580">
        <v>1616030</v>
      </c>
      <c r="C369" s="359" t="s">
        <v>677</v>
      </c>
      <c r="D369" s="14">
        <v>2020</v>
      </c>
      <c r="E369" s="490"/>
      <c r="F369" s="339"/>
      <c r="G369" s="341"/>
      <c r="H369" s="339"/>
      <c r="I369" s="341"/>
      <c r="J369" s="127">
        <v>0</v>
      </c>
      <c r="K369" s="115"/>
      <c r="L369" s="159">
        <v>0</v>
      </c>
      <c r="M369" s="115">
        <v>0</v>
      </c>
      <c r="N369" s="547">
        <v>0</v>
      </c>
      <c r="O369" s="539"/>
      <c r="P369" s="411">
        <v>0</v>
      </c>
      <c r="R369" s="2"/>
    </row>
    <row r="370" spans="1:18" ht="49.5" customHeight="1" x14ac:dyDescent="0.3">
      <c r="A370" s="367" t="s">
        <v>750</v>
      </c>
      <c r="B370" s="580">
        <v>1617330</v>
      </c>
      <c r="C370" s="211" t="s">
        <v>832</v>
      </c>
      <c r="D370" s="263">
        <v>2020</v>
      </c>
      <c r="E370" s="598"/>
      <c r="F370" s="339"/>
      <c r="G370" s="341"/>
      <c r="H370" s="339"/>
      <c r="I370" s="341"/>
      <c r="J370" s="238">
        <v>0</v>
      </c>
      <c r="K370" s="210"/>
      <c r="L370" s="103">
        <v>0</v>
      </c>
      <c r="M370" s="210">
        <v>0</v>
      </c>
      <c r="N370" s="547">
        <v>0</v>
      </c>
      <c r="O370" s="539"/>
      <c r="P370" s="411">
        <v>500000</v>
      </c>
      <c r="R370" s="2"/>
    </row>
    <row r="371" spans="1:18" ht="22.5" customHeight="1" x14ac:dyDescent="0.3">
      <c r="A371" s="377" t="s">
        <v>751</v>
      </c>
      <c r="B371" s="580">
        <v>1617330</v>
      </c>
      <c r="C371" s="211" t="s">
        <v>743</v>
      </c>
      <c r="D371" s="263">
        <v>2020</v>
      </c>
      <c r="E371" s="598"/>
      <c r="F371" s="339"/>
      <c r="G371" s="341"/>
      <c r="H371" s="339"/>
      <c r="I371" s="341"/>
      <c r="J371" s="238">
        <v>0</v>
      </c>
      <c r="K371" s="210"/>
      <c r="L371" s="103">
        <v>0</v>
      </c>
      <c r="M371" s="210">
        <v>0</v>
      </c>
      <c r="N371" s="547">
        <v>0</v>
      </c>
      <c r="O371" s="539"/>
      <c r="P371" s="411">
        <v>0</v>
      </c>
      <c r="R371" s="2"/>
    </row>
    <row r="372" spans="1:18" ht="31.5" customHeight="1" x14ac:dyDescent="0.3">
      <c r="A372" s="364" t="s">
        <v>752</v>
      </c>
      <c r="B372" s="580">
        <v>1617330</v>
      </c>
      <c r="C372" s="211" t="s">
        <v>747</v>
      </c>
      <c r="D372" s="263">
        <v>2020</v>
      </c>
      <c r="E372" s="598"/>
      <c r="F372" s="339"/>
      <c r="G372" s="341"/>
      <c r="H372" s="339"/>
      <c r="I372" s="341"/>
      <c r="J372" s="238">
        <v>0</v>
      </c>
      <c r="K372" s="210"/>
      <c r="L372" s="103">
        <v>0</v>
      </c>
      <c r="M372" s="210">
        <v>0</v>
      </c>
      <c r="N372" s="547">
        <v>0</v>
      </c>
      <c r="O372" s="539"/>
      <c r="P372" s="411">
        <v>0</v>
      </c>
      <c r="R372" s="2"/>
    </row>
    <row r="373" spans="1:18" ht="65.25" customHeight="1" x14ac:dyDescent="0.3">
      <c r="A373" s="367" t="s">
        <v>814</v>
      </c>
      <c r="B373" s="580"/>
      <c r="C373" s="223" t="s">
        <v>815</v>
      </c>
      <c r="D373" s="263">
        <v>2020</v>
      </c>
      <c r="E373" s="598"/>
      <c r="F373" s="339"/>
      <c r="G373" s="341"/>
      <c r="H373" s="339"/>
      <c r="I373" s="341"/>
      <c r="J373" s="238">
        <v>0</v>
      </c>
      <c r="K373" s="210"/>
      <c r="L373" s="103">
        <v>0</v>
      </c>
      <c r="M373" s="210">
        <v>0</v>
      </c>
      <c r="N373" s="547">
        <v>0</v>
      </c>
      <c r="O373" s="539"/>
      <c r="P373" s="411">
        <v>1015000</v>
      </c>
      <c r="R373" s="2"/>
    </row>
    <row r="374" spans="1:18" ht="23.25" customHeight="1" x14ac:dyDescent="0.3">
      <c r="A374" s="550"/>
      <c r="B374" s="555"/>
      <c r="C374" s="106" t="s">
        <v>189</v>
      </c>
      <c r="D374" s="136"/>
      <c r="E374" s="479"/>
      <c r="F374" s="136"/>
      <c r="G374" s="136"/>
      <c r="H374" s="136"/>
      <c r="I374" s="136"/>
      <c r="J374" s="130"/>
      <c r="K374" s="130"/>
      <c r="L374" s="434">
        <f>SUM(L375:L402)</f>
        <v>5133097.4000000004</v>
      </c>
      <c r="M374" s="434">
        <f>SUM(M375:M402)</f>
        <v>4089653</v>
      </c>
      <c r="N374" s="434">
        <f>SUM(N375:N402)</f>
        <v>2383130</v>
      </c>
      <c r="O374" s="434">
        <f>SUM(O375:O402)</f>
        <v>0</v>
      </c>
      <c r="P374" s="434">
        <f>SUM(P375:P402)</f>
        <v>6559314</v>
      </c>
      <c r="R374" s="446"/>
    </row>
    <row r="375" spans="1:18" ht="36.75" customHeight="1" x14ac:dyDescent="0.3">
      <c r="A375" s="367" t="s">
        <v>190</v>
      </c>
      <c r="B375" s="559" t="s">
        <v>570</v>
      </c>
      <c r="C375" s="501" t="s">
        <v>73</v>
      </c>
      <c r="D375" s="14">
        <v>2017</v>
      </c>
      <c r="E375" s="485">
        <v>727000</v>
      </c>
      <c r="F375" s="160"/>
      <c r="G375" s="161"/>
      <c r="H375" s="160"/>
      <c r="I375" s="85"/>
      <c r="J375" s="57">
        <v>0</v>
      </c>
      <c r="K375" s="90">
        <v>727000</v>
      </c>
      <c r="L375" s="90">
        <v>727000</v>
      </c>
      <c r="M375" s="54">
        <v>0</v>
      </c>
      <c r="N375" s="325">
        <v>0</v>
      </c>
      <c r="O375" s="536"/>
      <c r="P375" s="413">
        <v>0</v>
      </c>
    </row>
    <row r="376" spans="1:18" ht="47.25" x14ac:dyDescent="0.3">
      <c r="A376" s="366" t="s">
        <v>191</v>
      </c>
      <c r="B376" s="561" t="s">
        <v>570</v>
      </c>
      <c r="C376" s="502" t="s">
        <v>463</v>
      </c>
      <c r="D376" s="263" t="s">
        <v>15</v>
      </c>
      <c r="E376" s="486">
        <v>973110</v>
      </c>
      <c r="F376" s="336"/>
      <c r="G376" s="337"/>
      <c r="H376" s="336"/>
      <c r="I376" s="338"/>
      <c r="J376" s="128">
        <v>0</v>
      </c>
      <c r="K376" s="159">
        <v>973110</v>
      </c>
      <c r="L376" s="159">
        <v>721107</v>
      </c>
      <c r="M376" s="116">
        <v>251998</v>
      </c>
      <c r="N376" s="352">
        <v>0</v>
      </c>
      <c r="O376" s="535"/>
      <c r="P376" s="411">
        <v>0</v>
      </c>
      <c r="R376" s="445"/>
    </row>
    <row r="377" spans="1:18" ht="47.25" customHeight="1" x14ac:dyDescent="0.25">
      <c r="A377" s="366" t="s">
        <v>192</v>
      </c>
      <c r="B377" s="559" t="s">
        <v>570</v>
      </c>
      <c r="C377" s="462" t="s">
        <v>74</v>
      </c>
      <c r="D377" s="14">
        <v>2017</v>
      </c>
      <c r="E377" s="485">
        <v>900000</v>
      </c>
      <c r="F377" s="87"/>
      <c r="G377" s="88"/>
      <c r="H377" s="87"/>
      <c r="I377" s="89"/>
      <c r="J377" s="64">
        <v>0</v>
      </c>
      <c r="K377" s="90">
        <v>900000</v>
      </c>
      <c r="L377" s="90">
        <v>899634.4</v>
      </c>
      <c r="M377" s="54">
        <v>0</v>
      </c>
      <c r="N377" s="325">
        <v>0</v>
      </c>
      <c r="O377" s="537"/>
      <c r="P377" s="413">
        <v>0</v>
      </c>
    </row>
    <row r="378" spans="1:18" ht="48" customHeight="1" x14ac:dyDescent="0.25">
      <c r="A378" s="366" t="s">
        <v>193</v>
      </c>
      <c r="B378" s="559" t="s">
        <v>567</v>
      </c>
      <c r="C378" s="463" t="s">
        <v>75</v>
      </c>
      <c r="D378" s="14">
        <v>2017</v>
      </c>
      <c r="E378" s="485">
        <v>729626</v>
      </c>
      <c r="F378" s="87"/>
      <c r="G378" s="88"/>
      <c r="H378" s="87"/>
      <c r="I378" s="89"/>
      <c r="J378" s="57">
        <v>0</v>
      </c>
      <c r="K378" s="90">
        <v>729626</v>
      </c>
      <c r="L378" s="90">
        <v>710946</v>
      </c>
      <c r="M378" s="54">
        <v>0</v>
      </c>
      <c r="N378" s="325">
        <v>0</v>
      </c>
      <c r="O378" s="531"/>
      <c r="P378" s="413">
        <v>0</v>
      </c>
    </row>
    <row r="379" spans="1:18" ht="37.5" customHeight="1" x14ac:dyDescent="0.25">
      <c r="A379" s="367" t="s">
        <v>194</v>
      </c>
      <c r="B379" s="581" t="s">
        <v>571</v>
      </c>
      <c r="C379" s="464" t="s">
        <v>76</v>
      </c>
      <c r="D379" s="14">
        <v>2017</v>
      </c>
      <c r="E379" s="486">
        <v>299000</v>
      </c>
      <c r="F379" s="87"/>
      <c r="G379" s="88"/>
      <c r="H379" s="87"/>
      <c r="I379" s="89"/>
      <c r="J379" s="128">
        <v>0</v>
      </c>
      <c r="K379" s="159">
        <v>299000</v>
      </c>
      <c r="L379" s="159">
        <v>298077</v>
      </c>
      <c r="M379" s="515">
        <v>0</v>
      </c>
      <c r="N379" s="351">
        <v>0</v>
      </c>
      <c r="O379" s="537"/>
      <c r="P379" s="538">
        <v>0</v>
      </c>
    </row>
    <row r="380" spans="1:18" ht="32.25" customHeight="1" x14ac:dyDescent="0.25">
      <c r="A380" s="366" t="s">
        <v>195</v>
      </c>
      <c r="B380" s="559" t="s">
        <v>570</v>
      </c>
      <c r="C380" s="465" t="s">
        <v>86</v>
      </c>
      <c r="D380" s="263" t="s">
        <v>20</v>
      </c>
      <c r="E380" s="485">
        <v>1198306</v>
      </c>
      <c r="F380" s="87"/>
      <c r="G380" s="88"/>
      <c r="H380" s="87"/>
      <c r="I380" s="89"/>
      <c r="J380" s="64">
        <v>0</v>
      </c>
      <c r="K380" s="90">
        <f>E380-J380</f>
        <v>1198306</v>
      </c>
      <c r="L380" s="90">
        <v>308978</v>
      </c>
      <c r="M380" s="123">
        <v>0</v>
      </c>
      <c r="N380" s="321">
        <v>0</v>
      </c>
      <c r="O380" s="535"/>
      <c r="P380" s="346">
        <v>0</v>
      </c>
    </row>
    <row r="381" spans="1:18" ht="34.5" customHeight="1" x14ac:dyDescent="0.25">
      <c r="A381" s="366" t="s">
        <v>196</v>
      </c>
      <c r="B381" s="554" t="s">
        <v>570</v>
      </c>
      <c r="C381" s="466" t="s">
        <v>502</v>
      </c>
      <c r="D381" s="263" t="s">
        <v>15</v>
      </c>
      <c r="E381" s="487">
        <v>956850</v>
      </c>
      <c r="F381" s="200"/>
      <c r="G381" s="201"/>
      <c r="H381" s="200"/>
      <c r="I381" s="202"/>
      <c r="J381" s="203">
        <v>0</v>
      </c>
      <c r="K381" s="199">
        <v>956850</v>
      </c>
      <c r="L381" s="199">
        <v>694550</v>
      </c>
      <c r="M381" s="180">
        <f>K381-L381</f>
        <v>262300</v>
      </c>
      <c r="N381" s="349">
        <v>0</v>
      </c>
      <c r="O381" s="535"/>
      <c r="P381" s="397">
        <v>0</v>
      </c>
    </row>
    <row r="382" spans="1:18" ht="49.5" customHeight="1" x14ac:dyDescent="0.25">
      <c r="A382" s="366" t="s">
        <v>197</v>
      </c>
      <c r="B382" s="559" t="s">
        <v>570</v>
      </c>
      <c r="C382" s="467" t="s">
        <v>467</v>
      </c>
      <c r="D382" s="263" t="s">
        <v>15</v>
      </c>
      <c r="E382" s="485">
        <v>1299393</v>
      </c>
      <c r="F382" s="87"/>
      <c r="G382" s="88"/>
      <c r="H382" s="87"/>
      <c r="I382" s="89"/>
      <c r="J382" s="64">
        <v>0</v>
      </c>
      <c r="K382" s="90">
        <v>1299393</v>
      </c>
      <c r="L382" s="90">
        <v>707249</v>
      </c>
      <c r="M382" s="123">
        <f>K382-L382</f>
        <v>592144</v>
      </c>
      <c r="N382" s="321">
        <v>0</v>
      </c>
      <c r="O382" s="535"/>
      <c r="P382" s="346">
        <v>0</v>
      </c>
    </row>
    <row r="383" spans="1:18" ht="48" customHeight="1" x14ac:dyDescent="0.25">
      <c r="A383" s="367" t="s">
        <v>198</v>
      </c>
      <c r="B383" s="559" t="s">
        <v>569</v>
      </c>
      <c r="C383" s="465" t="s">
        <v>87</v>
      </c>
      <c r="D383" s="263" t="s">
        <v>15</v>
      </c>
      <c r="E383" s="485">
        <v>1444349</v>
      </c>
      <c r="F383" s="87"/>
      <c r="G383" s="88"/>
      <c r="H383" s="87"/>
      <c r="I383" s="89"/>
      <c r="J383" s="64">
        <v>0</v>
      </c>
      <c r="K383" s="90">
        <v>995000</v>
      </c>
      <c r="L383" s="90">
        <v>65556</v>
      </c>
      <c r="M383" s="54">
        <v>737013</v>
      </c>
      <c r="N383" s="321">
        <v>0</v>
      </c>
      <c r="O383" s="535"/>
      <c r="P383" s="346">
        <v>0</v>
      </c>
    </row>
    <row r="384" spans="1:18" ht="33" customHeight="1" x14ac:dyDescent="0.3">
      <c r="A384" s="366" t="s">
        <v>503</v>
      </c>
      <c r="B384" s="562">
        <v>1617330</v>
      </c>
      <c r="C384" s="468" t="s">
        <v>581</v>
      </c>
      <c r="D384" s="14">
        <v>2018</v>
      </c>
      <c r="E384" s="485">
        <v>300000</v>
      </c>
      <c r="F384" s="333"/>
      <c r="G384" s="334"/>
      <c r="H384" s="333"/>
      <c r="I384" s="335"/>
      <c r="J384" s="57">
        <v>0</v>
      </c>
      <c r="K384" s="90">
        <v>300000</v>
      </c>
      <c r="L384" s="90">
        <v>0</v>
      </c>
      <c r="M384" s="54">
        <v>298745</v>
      </c>
      <c r="N384" s="321">
        <v>0</v>
      </c>
      <c r="O384" s="532"/>
      <c r="P384" s="346">
        <v>0</v>
      </c>
    </row>
    <row r="385" spans="1:16" ht="48.75" customHeight="1" x14ac:dyDescent="0.3">
      <c r="A385" s="366" t="s">
        <v>504</v>
      </c>
      <c r="B385" s="562">
        <v>1617330</v>
      </c>
      <c r="C385" s="4" t="s">
        <v>505</v>
      </c>
      <c r="D385" s="14">
        <v>2018</v>
      </c>
      <c r="E385" s="486">
        <v>296466</v>
      </c>
      <c r="F385" s="336"/>
      <c r="G385" s="337"/>
      <c r="H385" s="336"/>
      <c r="I385" s="338"/>
      <c r="J385" s="128">
        <v>0</v>
      </c>
      <c r="K385" s="159">
        <v>296466</v>
      </c>
      <c r="L385" s="159">
        <v>0</v>
      </c>
      <c r="M385" s="515">
        <v>246035</v>
      </c>
      <c r="N385" s="352">
        <v>0</v>
      </c>
      <c r="O385" s="535"/>
      <c r="P385" s="411">
        <v>0</v>
      </c>
    </row>
    <row r="386" spans="1:16" ht="69.75" customHeight="1" x14ac:dyDescent="0.25">
      <c r="A386" s="366" t="s">
        <v>506</v>
      </c>
      <c r="B386" s="582">
        <v>1616030</v>
      </c>
      <c r="C386" s="463" t="s">
        <v>535</v>
      </c>
      <c r="D386" s="14">
        <v>2018</v>
      </c>
      <c r="E386" s="485">
        <v>299500</v>
      </c>
      <c r="F386" s="339"/>
      <c r="G386" s="340"/>
      <c r="H386" s="339"/>
      <c r="I386" s="341"/>
      <c r="J386" s="64">
        <v>0</v>
      </c>
      <c r="K386" s="90">
        <v>299500</v>
      </c>
      <c r="L386" s="90">
        <v>0</v>
      </c>
      <c r="M386" s="54">
        <v>299500</v>
      </c>
      <c r="N386" s="321">
        <v>0</v>
      </c>
      <c r="O386" s="535"/>
      <c r="P386" s="346">
        <v>0</v>
      </c>
    </row>
    <row r="387" spans="1:16" ht="32.25" customHeight="1" x14ac:dyDescent="0.25">
      <c r="A387" s="367" t="s">
        <v>507</v>
      </c>
      <c r="B387" s="562">
        <v>1617330</v>
      </c>
      <c r="C387" s="166" t="s">
        <v>508</v>
      </c>
      <c r="D387" s="14">
        <v>2018</v>
      </c>
      <c r="E387" s="485">
        <v>300000</v>
      </c>
      <c r="F387" s="339"/>
      <c r="G387" s="340"/>
      <c r="H387" s="339"/>
      <c r="I387" s="341"/>
      <c r="J387" s="64">
        <v>0</v>
      </c>
      <c r="K387" s="90">
        <v>300000</v>
      </c>
      <c r="L387" s="90">
        <v>0</v>
      </c>
      <c r="M387" s="54">
        <v>291180</v>
      </c>
      <c r="N387" s="321">
        <v>0</v>
      </c>
      <c r="O387" s="535"/>
      <c r="P387" s="346">
        <v>0</v>
      </c>
    </row>
    <row r="388" spans="1:16" ht="33" customHeight="1" x14ac:dyDescent="0.25">
      <c r="A388" s="366" t="s">
        <v>509</v>
      </c>
      <c r="B388" s="562">
        <v>1617330</v>
      </c>
      <c r="C388" s="48" t="s">
        <v>582</v>
      </c>
      <c r="D388" s="14" t="s">
        <v>38</v>
      </c>
      <c r="E388" s="485">
        <v>959871</v>
      </c>
      <c r="F388" s="339"/>
      <c r="G388" s="340"/>
      <c r="H388" s="339"/>
      <c r="I388" s="341"/>
      <c r="J388" s="64">
        <v>0</v>
      </c>
      <c r="K388" s="90">
        <f>E388</f>
        <v>959871</v>
      </c>
      <c r="L388" s="90">
        <v>0</v>
      </c>
      <c r="M388" s="54">
        <v>550086</v>
      </c>
      <c r="N388" s="321">
        <v>0</v>
      </c>
      <c r="O388" s="535"/>
      <c r="P388" s="321">
        <v>409785</v>
      </c>
    </row>
    <row r="389" spans="1:16" ht="33.75" customHeight="1" x14ac:dyDescent="0.25">
      <c r="A389" s="366" t="s">
        <v>510</v>
      </c>
      <c r="B389" s="563">
        <v>1617330</v>
      </c>
      <c r="C389" s="67" t="s">
        <v>589</v>
      </c>
      <c r="D389" s="14" t="s">
        <v>55</v>
      </c>
      <c r="E389" s="488">
        <v>999000</v>
      </c>
      <c r="F389" s="191"/>
      <c r="G389" s="418"/>
      <c r="H389" s="191"/>
      <c r="I389" s="192"/>
      <c r="J389" s="419">
        <v>0</v>
      </c>
      <c r="K389" s="417"/>
      <c r="L389" s="420">
        <v>0</v>
      </c>
      <c r="M389" s="417">
        <v>560652</v>
      </c>
      <c r="N389" s="349">
        <f>E389-M389</f>
        <v>438348</v>
      </c>
      <c r="O389" s="535"/>
      <c r="P389" s="397">
        <v>0</v>
      </c>
    </row>
    <row r="390" spans="1:16" ht="33.75" customHeight="1" x14ac:dyDescent="0.25">
      <c r="A390" s="366" t="s">
        <v>644</v>
      </c>
      <c r="B390" s="562">
        <v>1616030</v>
      </c>
      <c r="C390" s="166" t="s">
        <v>639</v>
      </c>
      <c r="D390" s="14">
        <v>2019</v>
      </c>
      <c r="E390" s="489">
        <v>250000</v>
      </c>
      <c r="F390" s="263"/>
      <c r="G390" s="263"/>
      <c r="H390" s="263"/>
      <c r="I390" s="263"/>
      <c r="J390" s="47">
        <v>0</v>
      </c>
      <c r="K390" s="66">
        <v>250000</v>
      </c>
      <c r="L390" s="90">
        <v>0</v>
      </c>
      <c r="M390" s="66">
        <v>0</v>
      </c>
      <c r="N390" s="346">
        <v>247768</v>
      </c>
      <c r="O390" s="548"/>
      <c r="P390" s="346">
        <v>0</v>
      </c>
    </row>
    <row r="391" spans="1:16" ht="33.75" customHeight="1" x14ac:dyDescent="0.25">
      <c r="A391" s="367" t="s">
        <v>645</v>
      </c>
      <c r="B391" s="562">
        <v>1616030</v>
      </c>
      <c r="C391" s="166" t="s">
        <v>678</v>
      </c>
      <c r="D391" s="14">
        <v>2019</v>
      </c>
      <c r="E391" s="489">
        <v>288798</v>
      </c>
      <c r="F391" s="263"/>
      <c r="G391" s="263"/>
      <c r="H391" s="263"/>
      <c r="I391" s="263"/>
      <c r="J391" s="47">
        <v>0</v>
      </c>
      <c r="K391" s="66">
        <v>288798</v>
      </c>
      <c r="L391" s="90">
        <v>0</v>
      </c>
      <c r="M391" s="66">
        <v>0</v>
      </c>
      <c r="N391" s="346">
        <v>287561</v>
      </c>
      <c r="O391" s="548"/>
      <c r="P391" s="346">
        <v>0</v>
      </c>
    </row>
    <row r="392" spans="1:16" ht="33.75" customHeight="1" x14ac:dyDescent="0.25">
      <c r="A392" s="366" t="s">
        <v>646</v>
      </c>
      <c r="B392" s="562">
        <v>1616030</v>
      </c>
      <c r="C392" s="166" t="s">
        <v>640</v>
      </c>
      <c r="D392" s="14">
        <v>2019</v>
      </c>
      <c r="E392" s="489">
        <v>250000</v>
      </c>
      <c r="F392" s="263"/>
      <c r="G392" s="263"/>
      <c r="H392" s="263"/>
      <c r="I392" s="263"/>
      <c r="J392" s="47">
        <v>0</v>
      </c>
      <c r="K392" s="66">
        <f>E392</f>
        <v>250000</v>
      </c>
      <c r="L392" s="90">
        <v>0</v>
      </c>
      <c r="M392" s="66">
        <v>0</v>
      </c>
      <c r="N392" s="346">
        <v>248951</v>
      </c>
      <c r="O392" s="548"/>
      <c r="P392" s="346">
        <v>0</v>
      </c>
    </row>
    <row r="393" spans="1:16" ht="33.75" customHeight="1" x14ac:dyDescent="0.25">
      <c r="A393" s="366" t="s">
        <v>647</v>
      </c>
      <c r="B393" s="562">
        <v>1616030</v>
      </c>
      <c r="C393" s="166" t="s">
        <v>641</v>
      </c>
      <c r="D393" s="14">
        <v>2019</v>
      </c>
      <c r="E393" s="489">
        <v>299000</v>
      </c>
      <c r="F393" s="263"/>
      <c r="G393" s="263"/>
      <c r="H393" s="263"/>
      <c r="I393" s="263"/>
      <c r="J393" s="47">
        <v>0</v>
      </c>
      <c r="K393" s="66">
        <f>E393</f>
        <v>299000</v>
      </c>
      <c r="L393" s="90">
        <v>0</v>
      </c>
      <c r="M393" s="66">
        <v>0</v>
      </c>
      <c r="N393" s="346">
        <v>297896</v>
      </c>
      <c r="O393" s="548"/>
      <c r="P393" s="346">
        <v>0</v>
      </c>
    </row>
    <row r="394" spans="1:16" ht="33.75" customHeight="1" x14ac:dyDescent="0.25">
      <c r="A394" s="366" t="s">
        <v>648</v>
      </c>
      <c r="B394" s="562">
        <v>1616030</v>
      </c>
      <c r="C394" s="166" t="s">
        <v>642</v>
      </c>
      <c r="D394" s="14">
        <v>2019</v>
      </c>
      <c r="E394" s="489">
        <v>299000</v>
      </c>
      <c r="F394" s="263"/>
      <c r="G394" s="263"/>
      <c r="H394" s="263"/>
      <c r="I394" s="263"/>
      <c r="J394" s="47">
        <v>0</v>
      </c>
      <c r="K394" s="66">
        <v>299000</v>
      </c>
      <c r="L394" s="90">
        <v>0</v>
      </c>
      <c r="M394" s="66">
        <v>0</v>
      </c>
      <c r="N394" s="346">
        <v>286300</v>
      </c>
      <c r="O394" s="548"/>
      <c r="P394" s="346">
        <v>0</v>
      </c>
    </row>
    <row r="395" spans="1:16" ht="33.75" customHeight="1" x14ac:dyDescent="0.25">
      <c r="A395" s="367" t="s">
        <v>649</v>
      </c>
      <c r="B395" s="562">
        <v>1616030</v>
      </c>
      <c r="C395" s="166" t="s">
        <v>679</v>
      </c>
      <c r="D395" s="14">
        <v>2019</v>
      </c>
      <c r="E395" s="489">
        <v>284480</v>
      </c>
      <c r="F395" s="263"/>
      <c r="G395" s="263"/>
      <c r="H395" s="263"/>
      <c r="I395" s="263"/>
      <c r="J395" s="47">
        <v>0</v>
      </c>
      <c r="K395" s="66">
        <f t="shared" ref="K395:K402" si="1">E395</f>
        <v>284480</v>
      </c>
      <c r="L395" s="90">
        <v>0</v>
      </c>
      <c r="M395" s="66">
        <v>0</v>
      </c>
      <c r="N395" s="346">
        <v>283242</v>
      </c>
      <c r="O395" s="548"/>
      <c r="P395" s="346">
        <v>0</v>
      </c>
    </row>
    <row r="396" spans="1:16" ht="33.75" customHeight="1" x14ac:dyDescent="0.25">
      <c r="A396" s="366" t="s">
        <v>650</v>
      </c>
      <c r="B396" s="562">
        <v>1611020</v>
      </c>
      <c r="C396" s="166" t="s">
        <v>643</v>
      </c>
      <c r="D396" s="14">
        <v>2019</v>
      </c>
      <c r="E396" s="489">
        <v>299876</v>
      </c>
      <c r="F396" s="263"/>
      <c r="G396" s="263"/>
      <c r="H396" s="263"/>
      <c r="I396" s="263"/>
      <c r="J396" s="47">
        <v>0</v>
      </c>
      <c r="K396" s="66">
        <f t="shared" si="1"/>
        <v>299876</v>
      </c>
      <c r="L396" s="90">
        <v>0</v>
      </c>
      <c r="M396" s="66">
        <v>0</v>
      </c>
      <c r="N396" s="346">
        <v>293064</v>
      </c>
      <c r="O396" s="548"/>
      <c r="P396" s="346">
        <v>0</v>
      </c>
    </row>
    <row r="397" spans="1:16" ht="50.25" customHeight="1" x14ac:dyDescent="0.25">
      <c r="A397" s="366" t="s">
        <v>825</v>
      </c>
      <c r="B397" s="580"/>
      <c r="C397" s="166" t="s">
        <v>820</v>
      </c>
      <c r="D397" s="14">
        <v>2020</v>
      </c>
      <c r="E397" s="490">
        <v>2804940</v>
      </c>
      <c r="F397" s="339"/>
      <c r="G397" s="341"/>
      <c r="H397" s="339"/>
      <c r="I397" s="341"/>
      <c r="J397" s="127">
        <v>0</v>
      </c>
      <c r="K397" s="115">
        <f t="shared" si="1"/>
        <v>2804940</v>
      </c>
      <c r="L397" s="159">
        <v>0</v>
      </c>
      <c r="M397" s="115">
        <v>0</v>
      </c>
      <c r="N397" s="411">
        <v>0</v>
      </c>
      <c r="O397" s="597"/>
      <c r="P397" s="411">
        <v>2804940</v>
      </c>
    </row>
    <row r="398" spans="1:16" ht="63" customHeight="1" x14ac:dyDescent="0.25">
      <c r="A398" s="367" t="s">
        <v>826</v>
      </c>
      <c r="B398" s="580"/>
      <c r="C398" s="166" t="s">
        <v>821</v>
      </c>
      <c r="D398" s="14">
        <v>2020</v>
      </c>
      <c r="E398" s="490">
        <v>697800</v>
      </c>
      <c r="F398" s="339"/>
      <c r="G398" s="341"/>
      <c r="H398" s="339"/>
      <c r="I398" s="341"/>
      <c r="J398" s="127">
        <v>0</v>
      </c>
      <c r="K398" s="115">
        <f t="shared" si="1"/>
        <v>697800</v>
      </c>
      <c r="L398" s="159">
        <v>0</v>
      </c>
      <c r="M398" s="115">
        <v>0</v>
      </c>
      <c r="N398" s="411">
        <v>0</v>
      </c>
      <c r="O398" s="597"/>
      <c r="P398" s="411">
        <v>697800</v>
      </c>
    </row>
    <row r="399" spans="1:16" ht="33.75" customHeight="1" x14ac:dyDescent="0.25">
      <c r="A399" s="366" t="s">
        <v>827</v>
      </c>
      <c r="B399" s="580"/>
      <c r="C399" s="166" t="s">
        <v>833</v>
      </c>
      <c r="D399" s="14">
        <v>2020</v>
      </c>
      <c r="E399" s="490">
        <v>616000</v>
      </c>
      <c r="F399" s="339"/>
      <c r="G399" s="341"/>
      <c r="H399" s="339"/>
      <c r="I399" s="341"/>
      <c r="J399" s="127">
        <v>0</v>
      </c>
      <c r="K399" s="115">
        <f t="shared" si="1"/>
        <v>616000</v>
      </c>
      <c r="L399" s="159">
        <v>0</v>
      </c>
      <c r="M399" s="115">
        <v>0</v>
      </c>
      <c r="N399" s="411">
        <v>0</v>
      </c>
      <c r="O399" s="597"/>
      <c r="P399" s="411">
        <v>616000</v>
      </c>
    </row>
    <row r="400" spans="1:16" ht="33.75" customHeight="1" x14ac:dyDescent="0.25">
      <c r="A400" s="366" t="s">
        <v>828</v>
      </c>
      <c r="B400" s="580"/>
      <c r="C400" s="166" t="s">
        <v>822</v>
      </c>
      <c r="D400" s="14">
        <v>2020</v>
      </c>
      <c r="E400" s="490">
        <v>695000</v>
      </c>
      <c r="F400" s="339"/>
      <c r="G400" s="341"/>
      <c r="H400" s="339"/>
      <c r="I400" s="341"/>
      <c r="J400" s="127">
        <v>0</v>
      </c>
      <c r="K400" s="115">
        <f t="shared" si="1"/>
        <v>695000</v>
      </c>
      <c r="L400" s="159">
        <v>0</v>
      </c>
      <c r="M400" s="115">
        <v>0</v>
      </c>
      <c r="N400" s="411">
        <v>0</v>
      </c>
      <c r="O400" s="597"/>
      <c r="P400" s="411">
        <v>695000</v>
      </c>
    </row>
    <row r="401" spans="1:18" ht="33.75" customHeight="1" x14ac:dyDescent="0.25">
      <c r="A401" s="367" t="s">
        <v>829</v>
      </c>
      <c r="B401" s="580"/>
      <c r="C401" s="166" t="s">
        <v>823</v>
      </c>
      <c r="D401" s="14">
        <v>2020</v>
      </c>
      <c r="E401" s="490">
        <v>697649</v>
      </c>
      <c r="F401" s="339"/>
      <c r="G401" s="341"/>
      <c r="H401" s="339"/>
      <c r="I401" s="341"/>
      <c r="J401" s="127">
        <v>0</v>
      </c>
      <c r="K401" s="115">
        <f t="shared" si="1"/>
        <v>697649</v>
      </c>
      <c r="L401" s="159">
        <v>0</v>
      </c>
      <c r="M401" s="115">
        <v>0</v>
      </c>
      <c r="N401" s="411">
        <v>0</v>
      </c>
      <c r="O401" s="597"/>
      <c r="P401" s="411">
        <v>697649</v>
      </c>
    </row>
    <row r="402" spans="1:18" ht="33.75" customHeight="1" x14ac:dyDescent="0.25">
      <c r="A402" s="366" t="s">
        <v>830</v>
      </c>
      <c r="B402" s="580"/>
      <c r="C402" s="166" t="s">
        <v>824</v>
      </c>
      <c r="D402" s="14">
        <v>2020</v>
      </c>
      <c r="E402" s="490">
        <v>638140</v>
      </c>
      <c r="F402" s="339"/>
      <c r="G402" s="341"/>
      <c r="H402" s="339"/>
      <c r="I402" s="341"/>
      <c r="J402" s="127">
        <v>0</v>
      </c>
      <c r="K402" s="115">
        <f t="shared" si="1"/>
        <v>638140</v>
      </c>
      <c r="L402" s="159">
        <v>0</v>
      </c>
      <c r="M402" s="115">
        <v>0</v>
      </c>
      <c r="N402" s="411">
        <v>0</v>
      </c>
      <c r="O402" s="597"/>
      <c r="P402" s="411">
        <v>638140</v>
      </c>
    </row>
    <row r="403" spans="1:18" s="292" customFormat="1" ht="27" customHeight="1" x14ac:dyDescent="0.25">
      <c r="A403" s="421"/>
      <c r="B403" s="583"/>
      <c r="C403" s="469" t="s">
        <v>200</v>
      </c>
      <c r="D403" s="499"/>
      <c r="E403" s="491"/>
      <c r="F403" s="423"/>
      <c r="G403" s="424"/>
      <c r="H403" s="423"/>
      <c r="I403" s="424"/>
      <c r="J403" s="425"/>
      <c r="K403" s="422"/>
      <c r="L403" s="447">
        <f>SUM(L404)</f>
        <v>105542.14</v>
      </c>
      <c r="M403" s="426">
        <f>SUM(M404)</f>
        <v>0</v>
      </c>
      <c r="N403" s="426">
        <f>SUM(N404)</f>
        <v>0</v>
      </c>
      <c r="O403" s="426">
        <f>SUM(O404)</f>
        <v>0</v>
      </c>
      <c r="P403" s="426">
        <f>SUM(P404)</f>
        <v>0</v>
      </c>
      <c r="R403" s="450"/>
    </row>
    <row r="404" spans="1:18" ht="25.5" customHeight="1" x14ac:dyDescent="0.3">
      <c r="A404" s="364" t="s">
        <v>201</v>
      </c>
      <c r="B404" s="557" t="s">
        <v>570</v>
      </c>
      <c r="C404" s="457" t="s">
        <v>199</v>
      </c>
      <c r="D404" s="263">
        <v>2017</v>
      </c>
      <c r="E404" s="481"/>
      <c r="F404" s="207"/>
      <c r="G404" s="208"/>
      <c r="H404" s="207"/>
      <c r="I404" s="209"/>
      <c r="J404" s="121">
        <v>0</v>
      </c>
      <c r="K404" s="176"/>
      <c r="L404" s="176">
        <v>105542.14</v>
      </c>
      <c r="M404" s="123">
        <v>0</v>
      </c>
      <c r="N404" s="321">
        <v>0</v>
      </c>
      <c r="O404" s="532"/>
      <c r="P404" s="346">
        <v>0</v>
      </c>
    </row>
    <row r="405" spans="1:18" ht="31.5" customHeight="1" x14ac:dyDescent="0.25">
      <c r="A405" s="552"/>
      <c r="B405" s="584"/>
      <c r="C405" s="287" t="s">
        <v>17</v>
      </c>
      <c r="D405" s="288"/>
      <c r="E405" s="492"/>
      <c r="F405" s="290"/>
      <c r="G405" s="290"/>
      <c r="H405" s="290"/>
      <c r="I405" s="290"/>
      <c r="J405" s="289"/>
      <c r="K405" s="289"/>
      <c r="L405" s="291">
        <f>L7+L10+L231+L284+L300+L321+L335+L374+L403</f>
        <v>89882896.410000011</v>
      </c>
      <c r="M405" s="291">
        <f>M7+M10+M231+M284+M300+M321+M335+M374+M403</f>
        <v>87077088</v>
      </c>
      <c r="N405" s="291">
        <f>N7+N10+N231+N284+N300+N321+N335+N374+N403</f>
        <v>59320898</v>
      </c>
      <c r="O405" s="291">
        <f>O7+O10+O231+O284+O300+O321+O335+O374+O403</f>
        <v>26380000</v>
      </c>
      <c r="P405" s="291">
        <f>P7+P10+P231+P284+P300+P321+P335+P374+P403</f>
        <v>128058161</v>
      </c>
      <c r="R405" s="604"/>
    </row>
    <row r="406" spans="1:18" ht="27" customHeight="1" x14ac:dyDescent="0.3">
      <c r="A406" s="593"/>
      <c r="B406" s="585"/>
      <c r="C406" s="470" t="s">
        <v>495</v>
      </c>
      <c r="D406" s="293"/>
      <c r="E406" s="493"/>
      <c r="F406" s="294"/>
      <c r="G406" s="275"/>
      <c r="H406" s="275"/>
      <c r="I406" s="275"/>
      <c r="J406" s="275"/>
      <c r="K406" s="276"/>
      <c r="L406" s="276"/>
      <c r="M406" s="516"/>
      <c r="N406" s="277"/>
      <c r="O406" s="535"/>
      <c r="P406" s="345"/>
    </row>
    <row r="407" spans="1:18" ht="65.25" customHeight="1" x14ac:dyDescent="0.25">
      <c r="A407" s="593"/>
      <c r="B407" s="586" t="s">
        <v>497</v>
      </c>
      <c r="C407" s="601" t="s">
        <v>496</v>
      </c>
      <c r="D407" s="602" t="s">
        <v>20</v>
      </c>
      <c r="E407" s="494"/>
      <c r="F407" s="279" t="s">
        <v>497</v>
      </c>
      <c r="G407" s="278"/>
      <c r="H407" s="278"/>
      <c r="I407" s="278"/>
      <c r="J407" s="278"/>
      <c r="K407" s="118"/>
      <c r="L407" s="123"/>
      <c r="M407" s="118">
        <v>7303049.0099999998</v>
      </c>
      <c r="N407" s="436">
        <v>20553876</v>
      </c>
      <c r="O407" s="535"/>
      <c r="P407" s="321">
        <v>5800000</v>
      </c>
    </row>
    <row r="408" spans="1:18" ht="66.75" customHeight="1" x14ac:dyDescent="0.25">
      <c r="A408" s="593"/>
      <c r="B408" s="587" t="s">
        <v>511</v>
      </c>
      <c r="C408" s="601" t="s">
        <v>501</v>
      </c>
      <c r="D408" s="602" t="s">
        <v>20</v>
      </c>
      <c r="E408" s="493"/>
      <c r="F408" s="280"/>
      <c r="G408" s="281"/>
      <c r="H408" s="281"/>
      <c r="I408" s="281"/>
      <c r="J408" s="275"/>
      <c r="K408" s="118"/>
      <c r="L408" s="123"/>
      <c r="M408" s="118">
        <v>10462228.59</v>
      </c>
      <c r="N408" s="277">
        <v>17796611</v>
      </c>
      <c r="O408" s="539"/>
      <c r="P408" s="321">
        <v>49097000</v>
      </c>
    </row>
    <row r="409" spans="1:18" ht="78.75" customHeight="1" x14ac:dyDescent="0.25">
      <c r="A409" s="594"/>
      <c r="B409" s="588" t="s">
        <v>571</v>
      </c>
      <c r="C409" s="603" t="s">
        <v>635</v>
      </c>
      <c r="D409" s="602" t="s">
        <v>38</v>
      </c>
      <c r="E409" s="495"/>
      <c r="F409" s="381"/>
      <c r="G409" s="382"/>
      <c r="H409" s="382"/>
      <c r="I409" s="382"/>
      <c r="J409" s="380"/>
      <c r="K409" s="118"/>
      <c r="L409" s="414"/>
      <c r="M409" s="118">
        <v>0</v>
      </c>
      <c r="N409" s="437">
        <v>0</v>
      </c>
      <c r="O409" s="535"/>
      <c r="P409" s="352">
        <v>26462000</v>
      </c>
    </row>
    <row r="410" spans="1:18" ht="66.75" customHeight="1" x14ac:dyDescent="0.25">
      <c r="A410" s="594"/>
      <c r="B410" s="589" t="s">
        <v>512</v>
      </c>
      <c r="C410" s="603" t="s">
        <v>498</v>
      </c>
      <c r="D410" s="602" t="s">
        <v>20</v>
      </c>
      <c r="E410" s="495"/>
      <c r="F410" s="381"/>
      <c r="G410" s="382"/>
      <c r="H410" s="382"/>
      <c r="I410" s="382"/>
      <c r="J410" s="380"/>
      <c r="K410" s="118"/>
      <c r="L410" s="383"/>
      <c r="M410" s="118">
        <v>0</v>
      </c>
      <c r="N410" s="437">
        <v>0</v>
      </c>
      <c r="O410" s="535"/>
      <c r="P410" s="352">
        <v>5120189</v>
      </c>
    </row>
    <row r="411" spans="1:18" ht="66" customHeight="1" x14ac:dyDescent="0.25">
      <c r="A411" s="593"/>
      <c r="B411" s="586" t="s">
        <v>513</v>
      </c>
      <c r="C411" s="471" t="s">
        <v>499</v>
      </c>
      <c r="D411" s="318" t="s">
        <v>36</v>
      </c>
      <c r="E411" s="493"/>
      <c r="F411" s="280"/>
      <c r="G411" s="281"/>
      <c r="H411" s="281"/>
      <c r="I411" s="281"/>
      <c r="J411" s="275"/>
      <c r="K411" s="144"/>
      <c r="L411" s="276"/>
      <c r="M411" s="144">
        <v>0</v>
      </c>
      <c r="N411" s="277">
        <v>1919877</v>
      </c>
      <c r="O411" s="535"/>
      <c r="P411" s="321">
        <v>240811</v>
      </c>
    </row>
    <row r="412" spans="1:18" ht="30" customHeight="1" x14ac:dyDescent="0.25">
      <c r="A412" s="595"/>
      <c r="B412" s="590"/>
      <c r="C412" s="472" t="s">
        <v>500</v>
      </c>
      <c r="D412" s="319"/>
      <c r="E412" s="496"/>
      <c r="F412" s="297"/>
      <c r="G412" s="298"/>
      <c r="H412" s="298"/>
      <c r="I412" s="298"/>
      <c r="J412" s="296"/>
      <c r="K412" s="300"/>
      <c r="L412" s="451"/>
      <c r="M412" s="300">
        <f>M407+M408+M410+M411</f>
        <v>17765277.600000001</v>
      </c>
      <c r="N412" s="300">
        <f>SUM(N407:N411)</f>
        <v>40270364</v>
      </c>
      <c r="O412" s="300">
        <f>SUM(O407:O411)</f>
        <v>0</v>
      </c>
      <c r="P412" s="300">
        <f>SUM(P407:P411)</f>
        <v>86720000</v>
      </c>
    </row>
    <row r="413" spans="1:18" ht="25.5" customHeight="1" x14ac:dyDescent="0.3">
      <c r="A413" s="593"/>
      <c r="B413" s="585"/>
      <c r="C413" s="470" t="s">
        <v>539</v>
      </c>
      <c r="D413" s="293"/>
      <c r="E413" s="493"/>
      <c r="F413" s="294"/>
      <c r="G413" s="275"/>
      <c r="H413" s="275"/>
      <c r="I413" s="275"/>
      <c r="J413" s="275"/>
      <c r="K413" s="276"/>
      <c r="L413" s="276"/>
      <c r="M413" s="354"/>
      <c r="N413" s="277"/>
      <c r="O413" s="535"/>
      <c r="P413" s="345"/>
    </row>
    <row r="414" spans="1:18" ht="63" customHeight="1" x14ac:dyDescent="0.25">
      <c r="A414" s="164"/>
      <c r="B414" s="557"/>
      <c r="C414" s="117" t="s">
        <v>594</v>
      </c>
      <c r="D414" s="263" t="s">
        <v>38</v>
      </c>
      <c r="E414" s="497">
        <f>N414+P414</f>
        <v>39641376</v>
      </c>
      <c r="F414" s="119"/>
      <c r="G414" s="120"/>
      <c r="H414" s="119"/>
      <c r="I414" s="120"/>
      <c r="J414" s="121">
        <v>0</v>
      </c>
      <c r="K414" s="122">
        <f>E414-J414</f>
        <v>39641376</v>
      </c>
      <c r="L414" s="122">
        <v>0</v>
      </c>
      <c r="M414" s="517">
        <v>0</v>
      </c>
      <c r="N414" s="321">
        <v>7296764</v>
      </c>
      <c r="O414" s="322"/>
      <c r="P414" s="321">
        <v>32344612</v>
      </c>
      <c r="R414" s="445"/>
    </row>
    <row r="415" spans="1:18" ht="82.5" customHeight="1" x14ac:dyDescent="0.25">
      <c r="A415" s="165"/>
      <c r="B415" s="554"/>
      <c r="C415" s="117" t="s">
        <v>651</v>
      </c>
      <c r="D415" s="263">
        <v>2020</v>
      </c>
      <c r="E415" s="497">
        <f>P415</f>
        <v>10269497</v>
      </c>
      <c r="F415" s="245"/>
      <c r="G415" s="245"/>
      <c r="H415" s="245"/>
      <c r="I415" s="245"/>
      <c r="J415" s="203">
        <v>0</v>
      </c>
      <c r="K415" s="105">
        <f>E415</f>
        <v>10269497</v>
      </c>
      <c r="L415" s="118">
        <v>0</v>
      </c>
      <c r="M415" s="518">
        <v>0</v>
      </c>
      <c r="N415" s="398">
        <v>0</v>
      </c>
      <c r="O415" s="525"/>
      <c r="P415" s="346">
        <v>10269497</v>
      </c>
      <c r="R415" s="445"/>
    </row>
    <row r="416" spans="1:18" ht="69.75" customHeight="1" x14ac:dyDescent="0.25">
      <c r="A416" s="165"/>
      <c r="B416" s="558"/>
      <c r="C416" s="117" t="s">
        <v>89</v>
      </c>
      <c r="D416" s="263">
        <v>2020</v>
      </c>
      <c r="E416" s="497">
        <f>P416</f>
        <v>43196611</v>
      </c>
      <c r="F416" s="245"/>
      <c r="G416" s="245"/>
      <c r="H416" s="245"/>
      <c r="I416" s="245"/>
      <c r="J416" s="203">
        <v>0</v>
      </c>
      <c r="K416" s="246">
        <f>E416-J416</f>
        <v>43196611</v>
      </c>
      <c r="L416" s="105">
        <v>0</v>
      </c>
      <c r="M416" s="518">
        <v>0</v>
      </c>
      <c r="N416" s="398">
        <v>4639193</v>
      </c>
      <c r="O416" s="525"/>
      <c r="P416" s="397">
        <v>43196611</v>
      </c>
    </row>
    <row r="417" spans="1:18" ht="28.5" customHeight="1" x14ac:dyDescent="0.25">
      <c r="A417" s="553"/>
      <c r="B417" s="590"/>
      <c r="C417" s="472" t="s">
        <v>538</v>
      </c>
      <c r="D417" s="295"/>
      <c r="E417" s="496"/>
      <c r="F417" s="297"/>
      <c r="G417" s="298"/>
      <c r="H417" s="298"/>
      <c r="I417" s="298"/>
      <c r="J417" s="296"/>
      <c r="K417" s="300"/>
      <c r="L417" s="299"/>
      <c r="M417" s="300">
        <f>M414+M416</f>
        <v>0</v>
      </c>
      <c r="N417" s="300">
        <f>SUM(N414:N416)</f>
        <v>11935957</v>
      </c>
      <c r="O417" s="300">
        <f>SUM(O414:O416)</f>
        <v>0</v>
      </c>
      <c r="P417" s="300">
        <f>SUM(P414:P416)</f>
        <v>85810720</v>
      </c>
      <c r="R417" s="445"/>
    </row>
    <row r="418" spans="1:18" ht="18.75" customHeight="1" x14ac:dyDescent="0.25">
      <c r="A418" s="430"/>
      <c r="B418" s="430"/>
      <c r="C418" s="621"/>
      <c r="D418" s="621"/>
      <c r="E418" s="621"/>
      <c r="F418" s="621"/>
      <c r="G418" s="621"/>
      <c r="H418" s="621"/>
      <c r="I418" s="621"/>
      <c r="J418" s="621"/>
      <c r="K418" s="621"/>
      <c r="L418" s="428"/>
      <c r="M418" s="427"/>
      <c r="N418" s="427"/>
      <c r="O418" s="204"/>
      <c r="P418" s="429"/>
    </row>
    <row r="419" spans="1:18" ht="84" customHeight="1" x14ac:dyDescent="0.3">
      <c r="A419" s="7"/>
      <c r="B419" s="12"/>
      <c r="C419" s="301" t="s">
        <v>634</v>
      </c>
      <c r="D419" s="302"/>
      <c r="E419" s="302"/>
      <c r="F419" s="302"/>
      <c r="G419" s="302"/>
      <c r="H419" s="302"/>
      <c r="I419" s="302"/>
      <c r="J419" s="302"/>
      <c r="K419" s="303" t="s">
        <v>593</v>
      </c>
      <c r="L419" s="302"/>
      <c r="M419" s="452"/>
      <c r="N419" s="304"/>
      <c r="O419" s="17" t="s">
        <v>537</v>
      </c>
    </row>
    <row r="420" spans="1:18" x14ac:dyDescent="0.25">
      <c r="A420" s="7"/>
      <c r="B420" s="12"/>
      <c r="C420" s="34"/>
      <c r="D420" s="12"/>
      <c r="E420" s="15"/>
      <c r="F420" s="9"/>
      <c r="G420" s="9"/>
      <c r="H420" s="9"/>
      <c r="I420" s="9"/>
      <c r="J420" s="10"/>
      <c r="K420" s="10"/>
      <c r="L420" s="10"/>
      <c r="M420" s="388"/>
      <c r="N420" s="7"/>
      <c r="O420" s="16"/>
      <c r="P420" s="445"/>
    </row>
    <row r="421" spans="1:18" x14ac:dyDescent="0.25">
      <c r="A421" s="7"/>
      <c r="B421" s="12"/>
      <c r="C421" s="34"/>
      <c r="D421" s="12"/>
      <c r="E421" s="15"/>
      <c r="F421" s="9"/>
      <c r="G421" s="9"/>
      <c r="H421" s="9"/>
      <c r="I421" s="9"/>
      <c r="J421" s="10"/>
      <c r="K421" s="10"/>
      <c r="L421" s="10"/>
      <c r="M421" s="10"/>
      <c r="N421" s="8"/>
      <c r="O421" s="16"/>
    </row>
    <row r="422" spans="1:18" ht="18.75" x14ac:dyDescent="0.3">
      <c r="B422" s="12"/>
      <c r="C422" s="34"/>
      <c r="D422" s="12"/>
      <c r="E422" s="9"/>
      <c r="F422" s="9"/>
      <c r="G422" s="9"/>
      <c r="H422" s="9"/>
      <c r="I422" s="9"/>
      <c r="J422" s="10"/>
      <c r="K422" s="389"/>
      <c r="L422" s="10"/>
      <c r="M422" s="388"/>
      <c r="N422" s="7"/>
      <c r="O422" s="8"/>
    </row>
    <row r="423" spans="1:18" x14ac:dyDescent="0.25">
      <c r="A423" s="13"/>
      <c r="B423" s="12"/>
      <c r="C423" s="34"/>
      <c r="D423" s="12"/>
      <c r="E423" s="9"/>
      <c r="F423" s="9"/>
      <c r="G423" s="9"/>
      <c r="H423" s="9"/>
      <c r="I423" s="9"/>
      <c r="J423" s="10"/>
      <c r="K423" s="388"/>
      <c r="L423" s="10"/>
      <c r="M423" s="10"/>
      <c r="N423" s="7"/>
      <c r="O423" s="7"/>
    </row>
    <row r="424" spans="1:18" x14ac:dyDescent="0.25">
      <c r="B424" s="12"/>
      <c r="C424" s="441"/>
      <c r="D424" s="12"/>
      <c r="E424" s="9"/>
      <c r="F424" s="9"/>
      <c r="G424" s="9"/>
      <c r="H424" s="9"/>
      <c r="I424" s="9"/>
      <c r="J424" s="9"/>
      <c r="K424" s="9"/>
      <c r="L424" s="440"/>
      <c r="M424" s="9"/>
      <c r="N424" s="7"/>
      <c r="O424" s="1"/>
    </row>
    <row r="425" spans="1:18" x14ac:dyDescent="0.25">
      <c r="B425" s="12"/>
      <c r="C425" s="35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8"/>
      <c r="O425" s="17"/>
    </row>
    <row r="426" spans="1:18" x14ac:dyDescent="0.25">
      <c r="B426" s="12"/>
      <c r="C426" s="34"/>
      <c r="D426" s="12"/>
      <c r="E426" s="9"/>
      <c r="F426" s="9"/>
      <c r="G426" s="9"/>
      <c r="H426" s="9"/>
      <c r="I426" s="9"/>
      <c r="J426" s="9"/>
      <c r="K426" s="9"/>
      <c r="L426" s="9"/>
      <c r="M426" s="9"/>
      <c r="N426" s="7"/>
      <c r="O426" s="25"/>
    </row>
    <row r="427" spans="1:18" x14ac:dyDescent="0.25">
      <c r="B427" s="12"/>
      <c r="C427" s="34"/>
      <c r="D427" s="12"/>
      <c r="E427" s="10"/>
      <c r="F427" s="9"/>
      <c r="G427" s="9"/>
      <c r="H427" s="9"/>
      <c r="I427" s="9"/>
      <c r="J427" s="10"/>
      <c r="K427" s="10"/>
      <c r="L427" s="10"/>
      <c r="M427" s="10"/>
      <c r="N427" s="7"/>
      <c r="O427" s="30"/>
    </row>
    <row r="428" spans="1:18" x14ac:dyDescent="0.25">
      <c r="C428" s="34"/>
      <c r="D428" s="12"/>
      <c r="E428" s="10"/>
      <c r="F428" s="9"/>
      <c r="G428" s="9"/>
      <c r="H428" s="9"/>
      <c r="I428" s="9"/>
      <c r="J428" s="10"/>
      <c r="K428" s="10"/>
      <c r="L428" s="391"/>
      <c r="M428" s="10"/>
      <c r="N428" s="7"/>
    </row>
    <row r="429" spans="1:18" x14ac:dyDescent="0.25">
      <c r="K429" s="390"/>
    </row>
  </sheetData>
  <protectedRanges>
    <protectedRange password="CE28" sqref="H148" name="Диапазон1_6" securityDescriptor="O:WDG:WDD:(A;;CC;;;WD)"/>
  </protectedRanges>
  <mergeCells count="15">
    <mergeCell ref="N4:N5"/>
    <mergeCell ref="P4:P5"/>
    <mergeCell ref="C418:K418"/>
    <mergeCell ref="M1:P1"/>
    <mergeCell ref="D4:D5"/>
    <mergeCell ref="C2:N2"/>
    <mergeCell ref="A4:A5"/>
    <mergeCell ref="B4:B5"/>
    <mergeCell ref="E4:E5"/>
    <mergeCell ref="M4:M5"/>
    <mergeCell ref="F4:G4"/>
    <mergeCell ref="L4:L5"/>
    <mergeCell ref="K4:K5"/>
    <mergeCell ref="J4:J5"/>
    <mergeCell ref="H4:I4"/>
  </mergeCells>
  <phoneticPr fontId="3" type="noConversion"/>
  <pageMargins left="1.1811023622047245" right="0.19685039370078741" top="0.78740157480314965" bottom="0.27559055118110237" header="0.59055118110236227" footer="0"/>
  <pageSetup paperSize="9" scale="55" orientation="landscape" r:id="rId1"/>
  <headerFooter differentFirst="1" alignWithMargins="0">
    <oddHeader>&amp;RПродовження додатка 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5" workbookViewId="0">
      <selection activeCell="B16" sqref="B16:B18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2017</vt:lpstr>
      <vt:lpstr>Лист1</vt:lpstr>
      <vt:lpstr>'2017'!Заголовки_для_печати</vt:lpstr>
      <vt:lpstr>'2017'!Область_печати</vt:lpstr>
    </vt:vector>
  </TitlesOfParts>
  <Company>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kompvid2</cp:lastModifiedBy>
  <cp:lastPrinted>2020-09-25T07:37:18Z</cp:lastPrinted>
  <dcterms:created xsi:type="dcterms:W3CDTF">2010-01-13T07:59:11Z</dcterms:created>
  <dcterms:modified xsi:type="dcterms:W3CDTF">2020-12-04T14:01:11Z</dcterms:modified>
</cp:coreProperties>
</file>