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800"/>
  </bookViews>
  <sheets>
    <sheet name="сторінка 1" sheetId="1" r:id="rId1"/>
    <sheet name="Лист1" sheetId="4" state="hidden" r:id="rId2"/>
    <sheet name="розрах дотації" sheetId="3" state="hidden" r:id="rId3"/>
  </sheets>
  <definedNames>
    <definedName name="_xlnm.Print_Titles" localSheetId="0">'сторінка 1'!$11:$15</definedName>
  </definedNames>
  <calcPr calcId="162913" fullCalcOnLoad="1"/>
</workbook>
</file>

<file path=xl/calcChain.xml><?xml version="1.0" encoding="utf-8"?>
<calcChain xmlns="http://schemas.openxmlformats.org/spreadsheetml/2006/main">
  <c r="D20" i="1" l="1"/>
  <c r="D18" i="1"/>
  <c r="D17" i="1" s="1"/>
  <c r="D16" i="1" s="1"/>
  <c r="C19" i="1"/>
  <c r="C18" i="1" s="1"/>
  <c r="C21" i="1"/>
  <c r="C20" i="1" s="1"/>
  <c r="C22" i="1"/>
  <c r="C24" i="1"/>
  <c r="C27" i="1"/>
  <c r="C25" i="1" s="1"/>
  <c r="E26" i="1"/>
  <c r="C26" i="1"/>
  <c r="E25" i="1"/>
  <c r="E28" i="1"/>
  <c r="C23" i="1"/>
  <c r="F8" i="4"/>
  <c r="B8" i="4"/>
  <c r="C6" i="4" s="1"/>
  <c r="K15" i="3"/>
  <c r="L12" i="3"/>
  <c r="L15" i="3" s="1"/>
  <c r="L13" i="3"/>
  <c r="L14" i="3"/>
  <c r="J14" i="3"/>
  <c r="J13" i="3"/>
  <c r="J12" i="3"/>
  <c r="J15" i="3"/>
  <c r="G14" i="3"/>
  <c r="G13" i="3"/>
  <c r="G12" i="3"/>
  <c r="B15" i="3"/>
  <c r="C5" i="4"/>
  <c r="E5" i="4" s="1"/>
  <c r="G5" i="4" s="1"/>
  <c r="C7" i="4"/>
  <c r="E7" i="4"/>
  <c r="C4" i="4"/>
  <c r="E4" i="4" s="1"/>
  <c r="C17" i="1" l="1"/>
  <c r="C8" i="4"/>
  <c r="E6" i="4"/>
  <c r="E8" i="4" s="1"/>
  <c r="C16" i="1"/>
  <c r="D28" i="1"/>
  <c r="C28" i="1" s="1"/>
</calcChain>
</file>

<file path=xl/sharedStrings.xml><?xml version="1.0" encoding="utf-8"?>
<sst xmlns="http://schemas.openxmlformats.org/spreadsheetml/2006/main" count="50" uniqueCount="50">
  <si>
    <t>Код</t>
  </si>
  <si>
    <t>Загальний фонд</t>
  </si>
  <si>
    <t>Спеціальний фонд</t>
  </si>
  <si>
    <t>(грн.)</t>
  </si>
  <si>
    <t>Додаток 1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</si>
  <si>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</si>
  <si>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</si>
  <si>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</si>
  <si>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</si>
  <si>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</si>
  <si>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</si>
  <si>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</si>
  <si>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</si>
  <si>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Обсяг дотації вирівнювання районним у місті бюджетам                                    на 2011 рік </t>
  </si>
  <si>
    <t>11010100 </t>
  </si>
  <si>
    <t>11010200 </t>
  </si>
  <si>
    <t>11010400 </t>
  </si>
  <si>
    <t>11010500 </t>
  </si>
  <si>
    <t>Всього ПДФО</t>
  </si>
  <si>
    <t>Надходження за 11 місяців</t>
  </si>
  <si>
    <t>Пиома вага</t>
  </si>
  <si>
    <t>прогноз  ПДФО на 2013 рік</t>
  </si>
  <si>
    <t>до рішення міської ради</t>
  </si>
  <si>
    <t xml:space="preserve">VІІ скликання </t>
  </si>
  <si>
    <t xml:space="preserve">      Секретар Чернівецької міської ради                                                                                           В. Продан            </t>
  </si>
  <si>
    <t>Субвенції з місцевих бюджетів іншим місцевим бюджетам</t>
  </si>
  <si>
    <t>Офіційні трансферти  </t>
  </si>
  <si>
    <t>Від органів державного управління  </t>
  </si>
  <si>
    <t>40000000 </t>
  </si>
  <si>
    <t>41000000 </t>
  </si>
  <si>
    <t>Найменування згідно з Класифікацією доходів бюджету</t>
  </si>
  <si>
    <t xml:space="preserve">Усього </t>
  </si>
  <si>
    <t>усього</t>
  </si>
  <si>
    <t>Разом доходів</t>
  </si>
  <si>
    <t>у тому числі бюджет розвитку</t>
  </si>
  <si>
    <t>Зміни до доходів міського бюджету на 2020 рік</t>
  </si>
  <si>
    <t>(код бюджету)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</si>
  <si>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</si>
  <si>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r>
      <t>50000000</t>
    </r>
    <r>
      <rPr>
        <sz val="12"/>
        <rFont val="Times New Roman"/>
        <family val="1"/>
        <charset val="204"/>
      </rPr>
      <t> </t>
    </r>
  </si>
  <si>
    <r>
      <t xml:space="preserve">Цільові фонди </t>
    </r>
    <r>
      <rPr>
        <sz val="12"/>
        <rFont val="Times New Roman"/>
        <family val="1"/>
        <charset val="204"/>
      </rPr>
      <t> </t>
    </r>
  </si>
  <si>
    <r>
      <t>50100000</t>
    </r>
    <r>
      <rPr>
        <sz val="12"/>
        <rFont val="Times New Roman"/>
        <family val="1"/>
        <charset val="204"/>
      </rPr>
      <t> </t>
    </r>
  </si>
  <si>
    <r>
      <t>Інші фонди</t>
    </r>
    <r>
      <rPr>
        <sz val="12"/>
        <rFont val="Times New Roman"/>
        <family val="1"/>
        <charset val="204"/>
      </rPr>
      <t xml:space="preserve">  </t>
    </r>
  </si>
  <si>
    <r>
      <t>50110000</t>
    </r>
    <r>
      <rPr>
        <sz val="12"/>
        <rFont val="Times New Roman"/>
        <family val="1"/>
        <charset val="204"/>
      </rPr>
      <t> </t>
    </r>
  </si>
  <si>
    <r>
      <t>Цільові фонди, утворені Верховною Радою Автономної Республіки Крим, органами місцевого самоврядування та місцевими органами виконавчої влади</t>
    </r>
    <r>
      <rPr>
        <sz val="12"/>
        <rFont val="Times New Roman"/>
        <family val="1"/>
        <charset val="204"/>
      </rPr>
      <t xml:space="preserve">  </t>
    </r>
  </si>
  <si>
    <t>Субвенція з місцевого бюджету на забезпечення подачею кисню ліжкового фонду закладів охорони здоров'я, які надають стаціонарну медичну допомогу пацієнтам з гострою респіраторною хворобою COVID-19, спричиненою коронавірусом SARS-CoV-2, за рахунок відповідної субвенції з державного бюджету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</si>
  <si>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</si>
  <si>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Субвенція з державного бюджету бюджету міста Чернівці на капітальний ремонт вул. Хотинської в м. Чернівці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</si>
  <si>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</si>
  <si>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Субвенції з державного бюджету місцевим бюджетам</t>
  </si>
  <si>
    <r>
      <rPr>
        <u/>
        <sz val="14"/>
        <rFont val="Times New Roman"/>
        <family val="1"/>
        <charset val="204"/>
      </rPr>
      <t>18.11.2020</t>
    </r>
    <r>
      <rPr>
        <sz val="14"/>
        <rFont val="Times New Roman"/>
        <family val="1"/>
        <charset val="204"/>
      </rPr>
      <t xml:space="preserve"> №</t>
    </r>
    <r>
      <rPr>
        <u/>
        <sz val="14"/>
        <rFont val="Times New Roman"/>
        <family val="1"/>
        <charset val="204"/>
      </rPr>
      <t xml:space="preserve"> 2462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</si>
</sst>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0" formatCode="_-* #,##0.00&quot;р.&quot;_-;\-* #,##0.00&quot;р.&quot;_-;_-* &quot;-&quot;??&quot;р.&quot;_-;_-@_-"/>
    <numFmt numFmtId="184" formatCode="0.0"/>
    <numFmt numFmtId="185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0" fontId="5" fillId="0" borderId="0"/>
  </cellStyleXfs>
  <cellXfs count="56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6" fillId="0" borderId="0" xfId="0" applyFont="1"/>
    <xf numFmtId="0" fontId="2" fillId="0" borderId="0" xfId="2" applyFont="1" applyBorder="1" applyAlignment="1">
      <alignment horizont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0" fontId="9" fillId="0" borderId="0" xfId="1" applyFont="1" applyAlignment="1">
      <alignment horizontal="center"/>
    </xf>
    <xf numFmtId="170" fontId="9" fillId="0" borderId="0" xfId="1" applyFont="1" applyAlignment="1">
      <alignment horizontal="left"/>
    </xf>
    <xf numFmtId="170" fontId="9" fillId="0" borderId="0" xfId="1" applyFont="1" applyAlignment="1"/>
    <xf numFmtId="0" fontId="10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185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Fill="1"/>
    <xf numFmtId="0" fontId="6" fillId="0" borderId="0" xfId="0" applyFont="1" applyAlignment="1">
      <alignment horizontal="left" vertical="top" wrapText="1"/>
    </xf>
    <xf numFmtId="185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84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84" fontId="0" fillId="0" borderId="0" xfId="0" applyNumberForma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2" fontId="12" fillId="0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justify" wrapText="1"/>
    </xf>
    <xf numFmtId="0" fontId="12" fillId="0" borderId="1" xfId="0" applyFont="1" applyFill="1" applyBorder="1" applyAlignment="1">
      <alignment horizontal="center" wrapText="1"/>
    </xf>
    <xf numFmtId="0" fontId="13" fillId="0" borderId="0" xfId="2" applyFont="1" applyBorder="1" applyAlignment="1">
      <alignment horizontal="center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top"/>
    </xf>
    <xf numFmtId="0" fontId="6" fillId="0" borderId="0" xfId="0" applyFont="1" applyFill="1" applyBorder="1"/>
    <xf numFmtId="0" fontId="6" fillId="0" borderId="0" xfId="0" applyFont="1" applyBorder="1"/>
    <xf numFmtId="0" fontId="6" fillId="0" borderId="1" xfId="0" applyFont="1" applyBorder="1" applyAlignment="1">
      <alignment horizontal="justify" vertical="top" wrapText="1"/>
    </xf>
    <xf numFmtId="0" fontId="6" fillId="0" borderId="0" xfId="0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justify" wrapText="1"/>
    </xf>
    <xf numFmtId="0" fontId="14" fillId="2" borderId="0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horizontal="right" wrapText="1"/>
    </xf>
    <xf numFmtId="4" fontId="6" fillId="0" borderId="1" xfId="0" applyNumberFormat="1" applyFont="1" applyFill="1" applyBorder="1" applyAlignment="1">
      <alignment horizontal="right" wrapText="1"/>
    </xf>
    <xf numFmtId="4" fontId="12" fillId="0" borderId="3" xfId="0" applyNumberFormat="1" applyFont="1" applyFill="1" applyBorder="1" applyAlignment="1">
      <alignment horizontal="right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6" fillId="0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/>
    </xf>
    <xf numFmtId="0" fontId="6" fillId="0" borderId="0" xfId="0" applyFont="1" applyFill="1" applyAlignment="1">
      <alignment vertical="top" wrapText="1"/>
    </xf>
    <xf numFmtId="0" fontId="13" fillId="0" borderId="0" xfId="2" applyFont="1" applyBorder="1" applyAlignment="1">
      <alignment horizontal="center"/>
    </xf>
    <xf numFmtId="170" fontId="9" fillId="0" borderId="0" xfId="1" applyFont="1" applyAlignment="1">
      <alignment horizontal="left"/>
    </xf>
    <xf numFmtId="0" fontId="10" fillId="0" borderId="0" xfId="2" applyFont="1" applyBorder="1" applyAlignment="1">
      <alignment horizontal="center" vertical="top" wrapText="1"/>
    </xf>
    <xf numFmtId="0" fontId="7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3"/>
  <sheetViews>
    <sheetView tabSelected="1" zoomScale="60" zoomScaleNormal="60" zoomScaleSheetLayoutView="50" workbookViewId="0">
      <pane ySplit="15" topLeftCell="A16" activePane="bottomLeft" state="frozen"/>
      <selection pane="bottomLeft" activeCell="A6" sqref="A6:F6"/>
    </sheetView>
  </sheetViews>
  <sheetFormatPr defaultColWidth="11.28515625" defaultRowHeight="18.75" x14ac:dyDescent="0.3"/>
  <cols>
    <col min="1" max="1" width="18.42578125" style="28" bestFit="1" customWidth="1"/>
    <col min="2" max="2" width="127.85546875" style="2" customWidth="1"/>
    <col min="3" max="4" width="19.7109375" style="2" customWidth="1"/>
    <col min="5" max="5" width="16.85546875" style="2" customWidth="1"/>
    <col min="6" max="6" width="14.42578125" style="2" customWidth="1"/>
    <col min="7" max="27" width="11.28515625" style="38"/>
    <col min="28" max="16384" width="11.28515625" style="2"/>
  </cols>
  <sheetData>
    <row r="1" spans="1:27" ht="21" customHeight="1" x14ac:dyDescent="0.3">
      <c r="D1" s="18" t="s">
        <v>4</v>
      </c>
      <c r="E1" s="18"/>
      <c r="F1" s="18"/>
    </row>
    <row r="2" spans="1:27" x14ac:dyDescent="0.3">
      <c r="D2" s="49" t="s">
        <v>22</v>
      </c>
      <c r="E2" s="49"/>
      <c r="F2" s="49"/>
    </row>
    <row r="3" spans="1:27" x14ac:dyDescent="0.3">
      <c r="D3" s="51" t="s">
        <v>23</v>
      </c>
      <c r="E3" s="51"/>
      <c r="F3" s="51"/>
    </row>
    <row r="4" spans="1:27" ht="21.75" customHeight="1" x14ac:dyDescent="0.3">
      <c r="D4" s="49" t="s">
        <v>49</v>
      </c>
      <c r="E4" s="49"/>
      <c r="F4" s="49"/>
    </row>
    <row r="5" spans="1:27" ht="33" customHeight="1" x14ac:dyDescent="0.3">
      <c r="D5" s="19"/>
      <c r="E5" s="19"/>
      <c r="F5" s="19"/>
    </row>
    <row r="6" spans="1:27" ht="23.25" customHeight="1" x14ac:dyDescent="0.3">
      <c r="A6" s="52" t="s">
        <v>35</v>
      </c>
      <c r="B6" s="52"/>
      <c r="C6" s="52"/>
      <c r="D6" s="52"/>
      <c r="E6" s="52"/>
      <c r="F6" s="52"/>
    </row>
    <row r="7" spans="1:27" ht="8.25" customHeight="1" x14ac:dyDescent="0.3">
      <c r="A7" s="33"/>
      <c r="B7" s="33"/>
      <c r="C7" s="33"/>
      <c r="D7" s="33"/>
      <c r="E7" s="33"/>
      <c r="F7" s="33"/>
    </row>
    <row r="8" spans="1:27" ht="15.75" customHeight="1" x14ac:dyDescent="0.3">
      <c r="A8" s="34">
        <v>24201100000</v>
      </c>
      <c r="D8" s="19"/>
      <c r="E8" s="19"/>
      <c r="F8" s="19"/>
    </row>
    <row r="9" spans="1:27" ht="19.5" customHeight="1" x14ac:dyDescent="0.3">
      <c r="A9" s="35" t="s">
        <v>36</v>
      </c>
      <c r="D9" s="19"/>
      <c r="E9" s="19"/>
      <c r="F9" s="19"/>
    </row>
    <row r="10" spans="1:27" ht="18.75" customHeight="1" x14ac:dyDescent="0.3">
      <c r="F10" s="27" t="s">
        <v>3</v>
      </c>
    </row>
    <row r="11" spans="1:27" ht="27" customHeight="1" x14ac:dyDescent="0.3">
      <c r="A11" s="47" t="s">
        <v>0</v>
      </c>
      <c r="B11" s="47" t="s">
        <v>30</v>
      </c>
      <c r="C11" s="47" t="s">
        <v>31</v>
      </c>
      <c r="D11" s="47" t="s">
        <v>1</v>
      </c>
      <c r="E11" s="48" t="s">
        <v>2</v>
      </c>
      <c r="F11" s="48"/>
    </row>
    <row r="12" spans="1:27" x14ac:dyDescent="0.3">
      <c r="A12" s="47"/>
      <c r="B12" s="47"/>
      <c r="C12" s="47"/>
      <c r="D12" s="47"/>
      <c r="E12" s="47" t="s">
        <v>32</v>
      </c>
      <c r="F12" s="47" t="s">
        <v>34</v>
      </c>
    </row>
    <row r="13" spans="1:27" x14ac:dyDescent="0.3">
      <c r="A13" s="47"/>
      <c r="B13" s="47"/>
      <c r="C13" s="47"/>
      <c r="D13" s="47"/>
      <c r="E13" s="47"/>
      <c r="F13" s="47"/>
    </row>
    <row r="14" spans="1:27" ht="39" customHeight="1" x14ac:dyDescent="0.3">
      <c r="A14" s="47"/>
      <c r="B14" s="47"/>
      <c r="C14" s="47"/>
      <c r="D14" s="47"/>
      <c r="E14" s="47"/>
      <c r="F14" s="47"/>
    </row>
    <row r="15" spans="1:27" ht="15" customHeight="1" x14ac:dyDescent="0.3">
      <c r="A15" s="1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</row>
    <row r="16" spans="1:27" s="18" customFormat="1" ht="32.25" customHeight="1" x14ac:dyDescent="0.3">
      <c r="A16" s="32" t="s">
        <v>28</v>
      </c>
      <c r="B16" s="32" t="s">
        <v>26</v>
      </c>
      <c r="C16" s="44">
        <f>D16</f>
        <v>207793824</v>
      </c>
      <c r="D16" s="44">
        <f>D17</f>
        <v>207793824</v>
      </c>
      <c r="E16" s="44"/>
      <c r="F16" s="29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</row>
    <row r="17" spans="1:27" s="18" customFormat="1" ht="24" customHeight="1" x14ac:dyDescent="0.3">
      <c r="A17" s="32" t="s">
        <v>29</v>
      </c>
      <c r="B17" s="31" t="s">
        <v>27</v>
      </c>
      <c r="C17" s="44">
        <f>C18+C20</f>
        <v>207793824</v>
      </c>
      <c r="D17" s="44">
        <f>D18+D20</f>
        <v>207793824</v>
      </c>
      <c r="E17" s="44"/>
      <c r="F17" s="30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7" s="18" customFormat="1" ht="24" customHeight="1" x14ac:dyDescent="0.3">
      <c r="A18" s="32">
        <v>41030000</v>
      </c>
      <c r="B18" s="31" t="s">
        <v>48</v>
      </c>
      <c r="C18" s="44">
        <f>C19</f>
        <v>200000000</v>
      </c>
      <c r="D18" s="44">
        <f>D19</f>
        <v>200000000</v>
      </c>
      <c r="E18" s="44"/>
      <c r="F18" s="30"/>
      <c r="G18" s="37"/>
      <c r="H18" s="37"/>
      <c r="I18" s="43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</row>
    <row r="19" spans="1:27" s="18" customFormat="1" ht="23.25" customHeight="1" x14ac:dyDescent="0.3">
      <c r="A19" s="36">
        <v>41039500</v>
      </c>
      <c r="B19" s="39" t="s">
        <v>46</v>
      </c>
      <c r="C19" s="44">
        <f>D19</f>
        <v>200000000</v>
      </c>
      <c r="D19" s="45">
        <v>200000000</v>
      </c>
      <c r="E19" s="44"/>
      <c r="F19" s="30"/>
      <c r="G19" s="37"/>
      <c r="H19" s="37"/>
      <c r="I19" s="43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</row>
    <row r="20" spans="1:27" s="18" customFormat="1" ht="25.5" customHeight="1" x14ac:dyDescent="0.3">
      <c r="A20" s="32">
        <v>41050000</v>
      </c>
      <c r="B20" s="31" t="s">
        <v>25</v>
      </c>
      <c r="C20" s="44">
        <f>C21+C22+C23+C24</f>
        <v>7793824</v>
      </c>
      <c r="D20" s="44">
        <f>D21+D22+D23+D24</f>
        <v>7793824</v>
      </c>
      <c r="E20" s="44"/>
      <c r="F20" s="30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</row>
    <row r="21" spans="1:27" s="18" customFormat="1" ht="54.75" customHeight="1" x14ac:dyDescent="0.3">
      <c r="A21" s="36">
        <v>41050900</v>
      </c>
      <c r="B21" s="39" t="s">
        <v>45</v>
      </c>
      <c r="C21" s="44">
        <f>D21</f>
        <v>-371876</v>
      </c>
      <c r="D21" s="45">
        <v>-371876</v>
      </c>
      <c r="E21" s="44"/>
      <c r="F21" s="30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</row>
    <row r="22" spans="1:27" s="18" customFormat="1" ht="41.25" customHeight="1" x14ac:dyDescent="0.3">
      <c r="A22" s="36">
        <v>41051400</v>
      </c>
      <c r="B22" s="39" t="s">
        <v>47</v>
      </c>
      <c r="C22" s="44">
        <f>D22</f>
        <v>3656400</v>
      </c>
      <c r="D22" s="45">
        <v>3656400</v>
      </c>
      <c r="E22" s="44"/>
      <c r="F22" s="30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</row>
    <row r="23" spans="1:27" s="18" customFormat="1" ht="39.75" customHeight="1" x14ac:dyDescent="0.3">
      <c r="A23" s="36">
        <v>41055000</v>
      </c>
      <c r="B23" s="39" t="s">
        <v>37</v>
      </c>
      <c r="C23" s="44">
        <f>D23</f>
        <v>2940000</v>
      </c>
      <c r="D23" s="45">
        <v>2940000</v>
      </c>
      <c r="E23" s="44"/>
      <c r="F23" s="30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</row>
    <row r="24" spans="1:27" s="18" customFormat="1" ht="60" customHeight="1" x14ac:dyDescent="0.3">
      <c r="A24" s="36">
        <v>41055200</v>
      </c>
      <c r="B24" s="39" t="s">
        <v>44</v>
      </c>
      <c r="C24" s="46">
        <f>D24</f>
        <v>1569300</v>
      </c>
      <c r="D24" s="45">
        <v>1569300</v>
      </c>
      <c r="E24" s="44"/>
      <c r="F24" s="30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</row>
    <row r="25" spans="1:27" s="18" customFormat="1" ht="23.45" customHeight="1" x14ac:dyDescent="0.3">
      <c r="A25" s="32" t="s">
        <v>38</v>
      </c>
      <c r="B25" s="32" t="s">
        <v>39</v>
      </c>
      <c r="C25" s="46">
        <f>C27</f>
        <v>300000</v>
      </c>
      <c r="D25" s="45"/>
      <c r="E25" s="44">
        <f>E27</f>
        <v>300000</v>
      </c>
      <c r="F25" s="30"/>
      <c r="G25" s="40"/>
    </row>
    <row r="26" spans="1:27" s="18" customFormat="1" ht="23.45" customHeight="1" x14ac:dyDescent="0.3">
      <c r="A26" s="32" t="s">
        <v>40</v>
      </c>
      <c r="B26" s="31" t="s">
        <v>41</v>
      </c>
      <c r="C26" s="46">
        <f>E26</f>
        <v>300000</v>
      </c>
      <c r="D26" s="45"/>
      <c r="E26" s="44">
        <f>E27</f>
        <v>300000</v>
      </c>
      <c r="F26" s="30"/>
      <c r="G26" s="40"/>
    </row>
    <row r="27" spans="1:27" s="18" customFormat="1" ht="38.450000000000003" customHeight="1" x14ac:dyDescent="0.3">
      <c r="A27" s="41" t="s">
        <v>42</v>
      </c>
      <c r="B27" s="42" t="s">
        <v>43</v>
      </c>
      <c r="C27" s="46">
        <f>D27+E27</f>
        <v>300000</v>
      </c>
      <c r="D27" s="45"/>
      <c r="E27" s="45">
        <v>300000</v>
      </c>
      <c r="F27" s="30"/>
      <c r="G27" s="40"/>
    </row>
    <row r="28" spans="1:27" ht="24.75" customHeight="1" x14ac:dyDescent="0.3">
      <c r="A28" s="32"/>
      <c r="B28" s="31" t="s">
        <v>33</v>
      </c>
      <c r="C28" s="44">
        <f>E28+D28</f>
        <v>208093824</v>
      </c>
      <c r="D28" s="44">
        <f>D16</f>
        <v>207793824</v>
      </c>
      <c r="E28" s="44">
        <f>E25</f>
        <v>300000</v>
      </c>
      <c r="F28" s="29"/>
    </row>
    <row r="29" spans="1:27" ht="23.25" customHeight="1" x14ac:dyDescent="0.3"/>
    <row r="30" spans="1:27" ht="12" customHeight="1" x14ac:dyDescent="0.3"/>
    <row r="31" spans="1:27" ht="20.25" customHeight="1" x14ac:dyDescent="0.3">
      <c r="B31" s="50" t="s">
        <v>24</v>
      </c>
      <c r="C31" s="50"/>
      <c r="D31" s="50"/>
      <c r="E31" s="50"/>
      <c r="F31" s="50"/>
    </row>
    <row r="33" ht="15.75" customHeight="1" x14ac:dyDescent="0.3"/>
  </sheetData>
  <mergeCells count="12">
    <mergeCell ref="D2:F2"/>
    <mergeCell ref="F12:F14"/>
    <mergeCell ref="E12:E14"/>
    <mergeCell ref="D3:F3"/>
    <mergeCell ref="A6:F6"/>
    <mergeCell ref="A11:A14"/>
    <mergeCell ref="C11:C14"/>
    <mergeCell ref="B11:B14"/>
    <mergeCell ref="D11:D14"/>
    <mergeCell ref="E11:F11"/>
    <mergeCell ref="D4:F4"/>
    <mergeCell ref="B31:F31"/>
  </mergeCells>
  <phoneticPr fontId="2" type="noConversion"/>
  <pageMargins left="0.39370078740157483" right="0.27559055118110237" top="0.78740157480314965" bottom="0.19685039370078741" header="0" footer="0.19685039370078741"/>
  <pageSetup paperSize="9" scale="65" fitToHeight="2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21"/>
      <c r="B3" s="22" t="s">
        <v>19</v>
      </c>
      <c r="C3" s="21" t="s">
        <v>20</v>
      </c>
      <c r="D3" s="21" t="s">
        <v>21</v>
      </c>
      <c r="E3" s="21"/>
      <c r="F3" s="21"/>
    </row>
    <row r="4" spans="1:7" ht="15.75" x14ac:dyDescent="0.2">
      <c r="A4" s="1" t="s">
        <v>14</v>
      </c>
      <c r="B4" s="20">
        <v>206339.851</v>
      </c>
      <c r="C4" s="23">
        <f>B4/B8*100</f>
        <v>86.798697702258792</v>
      </c>
      <c r="D4" s="21"/>
      <c r="E4" s="24">
        <f>D8*C4/100</f>
        <v>262498.01037033426</v>
      </c>
      <c r="F4" s="24">
        <v>262400.8</v>
      </c>
    </row>
    <row r="5" spans="1:7" ht="15.75" x14ac:dyDescent="0.2">
      <c r="A5" s="1" t="s">
        <v>15</v>
      </c>
      <c r="B5" s="21">
        <v>17621.59</v>
      </c>
      <c r="C5" s="23">
        <f>B5/B8*100</f>
        <v>7.4126789179621273</v>
      </c>
      <c r="D5" s="21"/>
      <c r="E5" s="24">
        <f>D8*C5/100</f>
        <v>22417.542186563751</v>
      </c>
      <c r="F5" s="21">
        <v>22514.799999999999</v>
      </c>
      <c r="G5" s="26">
        <f>E5-F5</f>
        <v>-97.257813436248398</v>
      </c>
    </row>
    <row r="6" spans="1:7" ht="15.75" x14ac:dyDescent="0.2">
      <c r="A6" s="1" t="s">
        <v>16</v>
      </c>
      <c r="B6" s="21">
        <v>3905.0720000000001</v>
      </c>
      <c r="C6" s="23">
        <f>B6/B8*100</f>
        <v>1.6427033478547737</v>
      </c>
      <c r="D6" s="21"/>
      <c r="E6" s="24">
        <f>D8*C6/100</f>
        <v>4967.8897478359713</v>
      </c>
      <c r="F6" s="21">
        <v>4968</v>
      </c>
    </row>
    <row r="7" spans="1:7" ht="15.75" x14ac:dyDescent="0.2">
      <c r="A7" s="1" t="s">
        <v>17</v>
      </c>
      <c r="B7" s="21">
        <v>9855.7759999999998</v>
      </c>
      <c r="C7" s="23">
        <f>B7/B8*100</f>
        <v>4.1459200319243097</v>
      </c>
      <c r="D7" s="21"/>
      <c r="E7" s="24">
        <f>D8*C7/100</f>
        <v>12538.157695266005</v>
      </c>
      <c r="F7" s="21">
        <v>12538</v>
      </c>
    </row>
    <row r="8" spans="1:7" ht="15.75" x14ac:dyDescent="0.2">
      <c r="A8" s="25" t="s">
        <v>18</v>
      </c>
      <c r="B8" s="20">
        <f>SUM(B4:B7)</f>
        <v>237722.28899999999</v>
      </c>
      <c r="C8" s="23">
        <f>SUM(C4:C7)</f>
        <v>100</v>
      </c>
      <c r="D8" s="21">
        <v>302421.59999999998</v>
      </c>
      <c r="E8" s="24">
        <f>SUM(E4:E7)</f>
        <v>302421.60000000003</v>
      </c>
      <c r="F8" s="24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3"/>
      <c r="C1" s="4"/>
      <c r="D1" s="5"/>
      <c r="E1" s="5"/>
      <c r="F1" s="5"/>
    </row>
    <row r="2" spans="1:12" ht="18.75" x14ac:dyDescent="0.3">
      <c r="A2" s="6"/>
      <c r="B2" s="6"/>
      <c r="C2" s="53"/>
      <c r="D2" s="53"/>
      <c r="E2" s="53"/>
      <c r="F2" s="53"/>
    </row>
    <row r="3" spans="1:12" ht="18.75" x14ac:dyDescent="0.3">
      <c r="A3" s="6"/>
      <c r="B3" s="6"/>
      <c r="C3" s="8"/>
      <c r="D3" s="8"/>
      <c r="E3" s="8"/>
      <c r="F3" s="8"/>
    </row>
    <row r="4" spans="1:12" ht="18.75" x14ac:dyDescent="0.3">
      <c r="A4" s="6"/>
      <c r="B4" s="6"/>
      <c r="C4" s="7"/>
      <c r="D4" s="7"/>
      <c r="E4" s="7"/>
      <c r="F4" s="7"/>
    </row>
    <row r="5" spans="1:12" x14ac:dyDescent="0.2">
      <c r="A5" s="3"/>
    </row>
    <row r="6" spans="1:12" x14ac:dyDescent="0.2">
      <c r="A6" s="3"/>
    </row>
    <row r="7" spans="1:12" x14ac:dyDescent="0.2">
      <c r="A7" s="3"/>
    </row>
    <row r="8" spans="1:12" ht="48" customHeight="1" x14ac:dyDescent="0.2">
      <c r="A8" s="54" t="s">
        <v>13</v>
      </c>
      <c r="B8" s="54"/>
      <c r="C8" s="54"/>
      <c r="D8" s="9"/>
      <c r="E8" s="10"/>
      <c r="F8" s="10"/>
    </row>
    <row r="9" spans="1:12" ht="30" customHeight="1" x14ac:dyDescent="0.3">
      <c r="C9" s="11"/>
    </row>
    <row r="11" spans="1:12" ht="132.75" customHeight="1" x14ac:dyDescent="0.2">
      <c r="A11" s="12" t="s">
        <v>5</v>
      </c>
      <c r="B11" s="13" t="s">
        <v>6</v>
      </c>
      <c r="C11" s="13" t="s">
        <v>7</v>
      </c>
    </row>
    <row r="12" spans="1:12" ht="19.5" customHeight="1" x14ac:dyDescent="0.2">
      <c r="A12" s="14" t="s">
        <v>8</v>
      </c>
      <c r="B12" s="14">
        <v>16836000</v>
      </c>
      <c r="C12" s="15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4" t="s">
        <v>9</v>
      </c>
      <c r="B13" s="14">
        <v>5991100</v>
      </c>
      <c r="C13" s="15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4" t="s">
        <v>10</v>
      </c>
      <c r="B14" s="14">
        <v>19957500</v>
      </c>
      <c r="C14" s="14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4" t="s">
        <v>11</v>
      </c>
      <c r="B15" s="14">
        <f>SUM(B12:B14)</f>
        <v>42784600</v>
      </c>
      <c r="C15" s="16" t="s">
        <v>12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7"/>
      <c r="B16" s="17"/>
      <c r="C16" s="17"/>
    </row>
    <row r="17" spans="1:3" hidden="1" x14ac:dyDescent="0.2"/>
    <row r="18" spans="1:3" ht="26.25" customHeight="1" x14ac:dyDescent="0.2"/>
    <row r="20" spans="1:3" ht="18.75" x14ac:dyDescent="0.3">
      <c r="A20" s="55"/>
      <c r="B20" s="55"/>
      <c r="C20" s="55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сторінка 1</vt:lpstr>
      <vt:lpstr>Лист1</vt:lpstr>
      <vt:lpstr>розрах дотації</vt:lpstr>
      <vt:lpstr>'сторінка 1'!Заголовки_для_печати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kompvid2</cp:lastModifiedBy>
  <cp:lastPrinted>2020-11-18T09:16:59Z</cp:lastPrinted>
  <dcterms:created xsi:type="dcterms:W3CDTF">2009-01-05T08:10:25Z</dcterms:created>
  <dcterms:modified xsi:type="dcterms:W3CDTF">2020-11-18T14:53:51Z</dcterms:modified>
</cp:coreProperties>
</file>