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290"/>
  </bookViews>
  <sheets>
    <sheet name="Додаток 6" sheetId="1" r:id="rId1"/>
  </sheets>
  <definedNames>
    <definedName name="_xlnm.Print_Titles" localSheetId="0">'Додаток 6'!$10:$12</definedName>
    <definedName name="_xlnm.Print_Area" localSheetId="0">'Додаток 6'!$A$1:$J$59</definedName>
  </definedNames>
  <calcPr calcId="162913" fullCalcOnLoad="1"/>
</workbook>
</file>

<file path=xl/calcChain.xml><?xml version="1.0" encoding="utf-8"?>
<calcChain xmlns="http://schemas.openxmlformats.org/spreadsheetml/2006/main">
  <c r="I44" i="1" l="1"/>
  <c r="I46" i="1" s="1"/>
  <c r="I33" i="1"/>
  <c r="I36" i="1"/>
  <c r="I37" i="1"/>
  <c r="I40" i="1" s="1"/>
  <c r="I30" i="1"/>
  <c r="I32" i="1"/>
  <c r="I13" i="1"/>
  <c r="I16" i="1" s="1"/>
  <c r="I17" i="1"/>
  <c r="I19" i="1"/>
  <c r="I20" i="1"/>
  <c r="I29" i="1" s="1"/>
  <c r="I23" i="1"/>
  <c r="I25" i="1"/>
  <c r="I27" i="1"/>
  <c r="I41" i="1"/>
  <c r="I43" i="1"/>
  <c r="I47" i="1"/>
  <c r="I50" i="1" s="1"/>
  <c r="I51" i="1"/>
  <c r="I54" i="1"/>
  <c r="J33" i="1"/>
  <c r="J36" i="1" s="1"/>
  <c r="J37" i="1"/>
  <c r="J40" i="1"/>
  <c r="J13" i="1"/>
  <c r="J16" i="1" s="1"/>
  <c r="J17" i="1"/>
  <c r="J19" i="1"/>
  <c r="J20" i="1"/>
  <c r="J29" i="1" s="1"/>
  <c r="J23" i="1"/>
  <c r="J25" i="1"/>
  <c r="J27" i="1"/>
  <c r="J43" i="1"/>
  <c r="J47" i="1"/>
  <c r="J50" i="1"/>
  <c r="J51" i="1"/>
  <c r="J54" i="1" s="1"/>
  <c r="J44" i="1"/>
  <c r="J46" i="1"/>
  <c r="G45" i="1"/>
  <c r="H44" i="1"/>
  <c r="H46" i="1" s="1"/>
  <c r="K35" i="1"/>
  <c r="G35" i="1"/>
  <c r="G34" i="1"/>
  <c r="G33" i="1"/>
  <c r="G36" i="1" s="1"/>
  <c r="G38" i="1"/>
  <c r="G39" i="1"/>
  <c r="G37" i="1"/>
  <c r="G40" i="1" s="1"/>
  <c r="H30" i="1"/>
  <c r="G30" i="1"/>
  <c r="G32" i="1"/>
  <c r="H15" i="1"/>
  <c r="G15" i="1" s="1"/>
  <c r="G13" i="1" s="1"/>
  <c r="G16" i="1" s="1"/>
  <c r="G14" i="1"/>
  <c r="G18" i="1"/>
  <c r="G17" i="1"/>
  <c r="G19" i="1"/>
  <c r="H20" i="1"/>
  <c r="G20" i="1" s="1"/>
  <c r="G29" i="1" s="1"/>
  <c r="G24" i="1"/>
  <c r="G23" i="1"/>
  <c r="G26" i="1"/>
  <c r="G25" i="1" s="1"/>
  <c r="G28" i="1"/>
  <c r="G27" i="1"/>
  <c r="H41" i="1"/>
  <c r="G41" i="1" s="1"/>
  <c r="G43" i="1" s="1"/>
  <c r="H47" i="1"/>
  <c r="G47" i="1" s="1"/>
  <c r="G50" i="1" s="1"/>
  <c r="G52" i="1"/>
  <c r="G51" i="1" s="1"/>
  <c r="G54" i="1" s="1"/>
  <c r="G53" i="1"/>
  <c r="H33" i="1"/>
  <c r="H36" i="1"/>
  <c r="H37" i="1"/>
  <c r="H40" i="1" s="1"/>
  <c r="H32" i="1"/>
  <c r="H13" i="1"/>
  <c r="H16" i="1" s="1"/>
  <c r="H17" i="1"/>
  <c r="H19" i="1"/>
  <c r="H23" i="1"/>
  <c r="H29" i="1" s="1"/>
  <c r="H25" i="1"/>
  <c r="H27" i="1"/>
  <c r="H50" i="1"/>
  <c r="H51" i="1"/>
  <c r="H54" i="1" s="1"/>
  <c r="G49" i="1"/>
  <c r="G48" i="1"/>
  <c r="G42" i="1"/>
  <c r="G21" i="1"/>
  <c r="G22" i="1"/>
  <c r="G31" i="1"/>
  <c r="H43" i="1"/>
  <c r="J55" i="1" l="1"/>
  <c r="I55" i="1"/>
  <c r="G55" i="1"/>
  <c r="H55" i="1"/>
  <c r="G44" i="1"/>
  <c r="G46" i="1" s="1"/>
</calcChain>
</file>

<file path=xl/sharedStrings.xml><?xml version="1.0" encoding="utf-8"?>
<sst xmlns="http://schemas.openxmlformats.org/spreadsheetml/2006/main" count="159" uniqueCount="110">
  <si>
    <t>(грн.)</t>
  </si>
  <si>
    <t>Загальний фонд</t>
  </si>
  <si>
    <t>Спеціальний фонд</t>
  </si>
  <si>
    <t>Найменування місцевої/регіональної програми</t>
  </si>
  <si>
    <t>Усього</t>
  </si>
  <si>
    <t>усього</t>
  </si>
  <si>
    <t>у тому числі бюджет розвитку</t>
  </si>
  <si>
    <t>УСЬОГО</t>
  </si>
  <si>
    <t>Х</t>
  </si>
  <si>
    <t xml:space="preserve">Секретар Чернівецької міської ради                                                                                                                                                             В. Продан                                                                                         </t>
  </si>
  <si>
    <t>1</t>
  </si>
  <si>
    <t>2</t>
  </si>
  <si>
    <t>3</t>
  </si>
  <si>
    <t>Дата та номер документа, яким затверджено місцеву/регіональну програму</t>
  </si>
  <si>
    <t>Всього по програмі:</t>
  </si>
  <si>
    <t>1200000</t>
  </si>
  <si>
    <t>Департамент житлово-комунального господарства Чернівецької міської ради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</si>
  <si>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</si>
  <si>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</si>
  <si>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Код Функціональної класифікації видатків та кредитування 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</si>
  <si>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</si>
  <si>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(код бюджету)</t>
  </si>
  <si>
    <t>24201100000</t>
  </si>
  <si>
    <t>до рішення міської ради VIІ скликання</t>
  </si>
  <si>
    <t>Зміни до розподілу витрат міського бюджету на реалізацію міських програм у 2020 році</t>
  </si>
  <si>
    <t>Програма фінансування робіт пов'язаних з благоустроєм м. Чернівців на 2018-2022роки</t>
  </si>
  <si>
    <t>0443</t>
  </si>
  <si>
    <t>1217310</t>
  </si>
  <si>
    <t>7310</t>
  </si>
  <si>
    <t>Будівництво об'єктів житлово-комунального господарства</t>
  </si>
  <si>
    <t>1216030</t>
  </si>
  <si>
    <t>0620</t>
  </si>
  <si>
    <t>6030</t>
  </si>
  <si>
    <t>Організація благоустрою населених пунктів</t>
  </si>
  <si>
    <t>Рішення 46 сесії міської ради  VIІ скликання від 26.12.2017 р. №1046</t>
  </si>
  <si>
    <t>0800000</t>
  </si>
  <si>
    <t>Департамент праці та соціального захисту населення Чернівецької міської ради</t>
  </si>
  <si>
    <t xml:space="preserve">Рішення 63 сесії міської ради  VIІ скликання від 27.09.2018 р. № 1439 </t>
  </si>
  <si>
    <t>Програма "Захист" м. Чернівців на 2019-2021 роки</t>
  </si>
  <si>
    <t>0600000</t>
  </si>
  <si>
    <t>Управління освіти Чернівецької міської ради</t>
  </si>
  <si>
    <t>Програма розвитку освіти міста Чернівців на 2017-2020 роки</t>
  </si>
  <si>
    <t>0611020</t>
  </si>
  <si>
    <t>1020</t>
  </si>
  <si>
    <t>0921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</si>
  <si>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</si>
  <si>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Програма фінансової підтримки  комунальних підприємств міста Чернівців та здійснення внесків до їх статутних капіталів на 2017 - 2022 роки (покриття збитків, які виникли на комунальних підприємствах внаслідок неефективного менеджменту та інші заходи)</t>
  </si>
  <si>
    <t xml:space="preserve">Рішення 21 сесії міської ради  VIІ скликання від 02.02.2017 р. №567 </t>
  </si>
  <si>
    <t>1217670</t>
  </si>
  <si>
    <t>7670</t>
  </si>
  <si>
    <t>0490</t>
  </si>
  <si>
    <t>Внески до статутного капіталу суб'єктів господарювання</t>
  </si>
  <si>
    <t>Рішення 77 сесії міської ради VIІ скликання від 07.02.2020р. №2069</t>
  </si>
  <si>
    <t>Програма з навчання плаванню в загальноосвітніх навчальних закладах м.Чернівців на 2016-2020 роки</t>
  </si>
  <si>
    <t xml:space="preserve">Рішення 2 сесії міської ради  VIІ скликання від 24.12.2015 р. №49      </t>
  </si>
  <si>
    <t>Надання загальної середньої освіти закладами загальної середньої освіти  (у тому числі з дошкільними підрозділами (відділеннями, групами))</t>
  </si>
  <si>
    <t>Управління освіти міської ради</t>
  </si>
  <si>
    <t>Програма реалізації Бюджету ініціатив чернівчан (бюджету участі) у місті Чернівцях на 2016-2020 роки</t>
  </si>
  <si>
    <t xml:space="preserve">Рішення 70 сесії міської ради  VIІ скликання від 20.06.2019 р. №1751  </t>
  </si>
  <si>
    <t>0617321</t>
  </si>
  <si>
    <t>7321</t>
  </si>
  <si>
    <t>Будівництво освітніх установ та закладів</t>
  </si>
  <si>
    <t>1000000</t>
  </si>
  <si>
    <t>Управління культури міської ради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</si>
  <si>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</si>
  <si>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</si>
  <si>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</si>
  <si>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</si>
  <si>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Департамент житлово-комунального господарства міської ради</t>
  </si>
  <si>
    <t>1600000</t>
  </si>
  <si>
    <t>Департамент містобудівного комплексу та земельних відносин міської ради</t>
  </si>
  <si>
    <t>1617330</t>
  </si>
  <si>
    <t>7330</t>
  </si>
  <si>
    <t>Будівництво інших об'єктів комунальної власності</t>
  </si>
  <si>
    <t>0611010</t>
  </si>
  <si>
    <t>1010</t>
  </si>
  <si>
    <t>0910</t>
  </si>
  <si>
    <t>Надання дошкільної освіти</t>
  </si>
  <si>
    <t>1217461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</si>
  <si>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</si>
  <si>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</si>
  <si>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</si>
  <si>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1217426</t>
  </si>
  <si>
    <t>7426</t>
  </si>
  <si>
    <t>0453</t>
  </si>
  <si>
    <t>Інші заходи у сфері електротранспорту</t>
  </si>
  <si>
    <t>1070</t>
  </si>
  <si>
    <t>0813036</t>
  </si>
  <si>
    <t>3036</t>
  </si>
  <si>
    <t>Компенсаційні виплати на пільговий проїзд електротранспортом окремим категоріям громадян</t>
  </si>
  <si>
    <t>Додаток 6</t>
  </si>
  <si>
    <t>Управління культури Чернівецької міської ради</t>
  </si>
  <si>
    <t>Програма розвитку культури міста Чернівців на 2018-2020 роки "Чернівці - місто культури"</t>
  </si>
  <si>
    <t xml:space="preserve">Рішення 44 сесії міської ради  VIІ скликання від 08.12.2017 р. №990 </t>
  </si>
  <si>
    <t>1014030</t>
  </si>
  <si>
    <t>4030</t>
  </si>
  <si>
    <t>0824</t>
  </si>
  <si>
    <t>Забезпечення діяльності бібліотек</t>
  </si>
  <si>
    <t>Програма з будівництва об’єктів житла і соціальної сфери в місті Чернівцях на 2017-2020 роки «Сучасне місто»</t>
  </si>
  <si>
    <t xml:space="preserve">Рішення 72 сесії міської ради  VIІ скликання від 26.09.2019 р. №1851 </t>
  </si>
  <si>
    <t>1617310</t>
  </si>
  <si>
    <t>1617370</t>
  </si>
  <si>
    <t>7370</t>
  </si>
  <si>
    <t xml:space="preserve">Реалізація інших заходів щодо соціально-економічного розвитку територій </t>
  </si>
  <si>
    <t>Програма будівництва, реконструкції та капітального ремонту об'єктів житлово-комунального господарства в м.Чернівцях на 2017-2021 роки "Комфортне місто"</t>
  </si>
  <si>
    <t xml:space="preserve">Рішення 72 сесії міської ради  VIІ скликання від 05.03.2019 р. №1684 </t>
  </si>
  <si>
    <t>Програма розвитку міського електричного транспортув м. Чернівцях на 2017-2020 роки</t>
  </si>
  <si>
    <t>Рішення 26 сесії міської ради VІІ скликання від 20.04.2017р. № 685</t>
  </si>
  <si>
    <t>Департамент містобудівного комплексу та земельних відносин Чернівецької міської ради</t>
  </si>
  <si>
    <r>
      <rPr>
        <u/>
        <sz val="10"/>
        <rFont val="Times New Roman"/>
        <family val="1"/>
        <charset val="204"/>
      </rPr>
      <t>16.07.2020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>2251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</si>
</sst>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1" formatCode="_-* #,##0.00_₴_-;\-* #,##0.00_₴_-;_-* &quot;-&quot;??_₴_-;_-@_-"/>
    <numFmt numFmtId="188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1" fillId="0" borderId="0"/>
    <xf numFmtId="171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3" fillId="0" borderId="0" xfId="0" applyNumberFormat="1" applyFont="1" applyFill="1" applyBorder="1" applyAlignment="1" applyProtection="1">
      <alignment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2" fontId="7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5" fillId="0" borderId="0" xfId="0" applyFont="1" applyFill="1"/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/>
    <xf numFmtId="4" fontId="3" fillId="0" borderId="1" xfId="0" applyNumberFormat="1" applyFont="1" applyFill="1" applyBorder="1" applyAlignment="1">
      <alignment vertical="center" wrapText="1"/>
    </xf>
    <xf numFmtId="4" fontId="5" fillId="0" borderId="0" xfId="0" applyNumberFormat="1" applyFont="1" applyFill="1"/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0" fontId="5" fillId="0" borderId="0" xfId="2" applyFont="1" applyFill="1"/>
    <xf numFmtId="0" fontId="3" fillId="0" borderId="0" xfId="2" applyFont="1" applyFill="1"/>
    <xf numFmtId="49" fontId="5" fillId="0" borderId="1" xfId="0" quotePrefix="1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vertical="center" wrapText="1"/>
    </xf>
    <xf numFmtId="3" fontId="5" fillId="0" borderId="2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3" fontId="5" fillId="0" borderId="2" xfId="2" applyNumberFormat="1" applyFont="1" applyFill="1" applyBorder="1" applyAlignment="1">
      <alignment vertical="center" wrapText="1"/>
    </xf>
    <xf numFmtId="3" fontId="3" fillId="0" borderId="2" xfId="2" applyNumberFormat="1" applyFont="1" applyFill="1" applyBorder="1" applyAlignment="1">
      <alignment vertical="center" wrapText="1"/>
    </xf>
    <xf numFmtId="3" fontId="3" fillId="0" borderId="1" xfId="2" applyNumberFormat="1" applyFont="1" applyFill="1" applyBorder="1" applyAlignment="1">
      <alignment vertical="center" wrapText="1"/>
    </xf>
    <xf numFmtId="49" fontId="3" fillId="0" borderId="0" xfId="0" applyNumberFormat="1" applyFont="1" applyFill="1"/>
    <xf numFmtId="49" fontId="4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7" fillId="0" borderId="0" xfId="0" applyFont="1" applyFill="1"/>
    <xf numFmtId="49" fontId="3" fillId="0" borderId="4" xfId="0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171" fontId="7" fillId="0" borderId="0" xfId="3" applyFont="1" applyFill="1"/>
    <xf numFmtId="4" fontId="3" fillId="0" borderId="0" xfId="0" applyNumberFormat="1" applyFont="1" applyFill="1" applyAlignment="1">
      <alignment horizontal="center"/>
    </xf>
    <xf numFmtId="188" fontId="7" fillId="0" borderId="0" xfId="0" applyNumberFormat="1" applyFont="1" applyFill="1"/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3" fontId="5" fillId="0" borderId="0" xfId="0" applyNumberFormat="1" applyFont="1" applyFill="1"/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Alignment="1">
      <alignment horizont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 2" xfId="1"/>
    <cellStyle name="Обычный_Додаток 6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"/>
  <sheetViews>
    <sheetView showZeros="0" tabSelected="1" view="pageBreakPreview" zoomScale="75" zoomScaleNormal="75" zoomScaleSheetLayoutView="75" workbookViewId="0">
      <pane ySplit="12" topLeftCell="A13" activePane="bottomLeft" state="frozen"/>
      <selection pane="bottomLeft" activeCell="H3" sqref="H3"/>
    </sheetView>
  </sheetViews>
  <sheetFormatPr defaultRowHeight="12.75" x14ac:dyDescent="0.2"/>
  <cols>
    <col min="1" max="3" width="13.28515625" style="44" customWidth="1"/>
    <col min="4" max="4" width="51.140625" style="26" customWidth="1"/>
    <col min="5" max="5" width="33" style="46" customWidth="1"/>
    <col min="6" max="6" width="19" style="46" customWidth="1"/>
    <col min="7" max="7" width="14.28515625" style="46" customWidth="1"/>
    <col min="8" max="8" width="13.85546875" style="48" customWidth="1"/>
    <col min="9" max="9" width="12.7109375" style="48" customWidth="1"/>
    <col min="10" max="10" width="13.140625" style="48" customWidth="1"/>
    <col min="11" max="11" width="14.42578125" style="26" customWidth="1"/>
    <col min="12" max="12" width="19.85546875" style="26" customWidth="1"/>
    <col min="13" max="13" width="13.28515625" style="26" customWidth="1"/>
    <col min="14" max="14" width="13.140625" style="26" customWidth="1"/>
    <col min="15" max="16384" width="9.140625" style="26"/>
  </cols>
  <sheetData>
    <row r="1" spans="1:10" ht="13.5" customHeight="1" x14ac:dyDescent="0.2">
      <c r="H1" s="47" t="s">
        <v>90</v>
      </c>
      <c r="J1" s="47"/>
    </row>
    <row r="2" spans="1:10" ht="13.5" customHeight="1" x14ac:dyDescent="0.2">
      <c r="H2" s="47" t="s">
        <v>23</v>
      </c>
      <c r="J2" s="47"/>
    </row>
    <row r="3" spans="1:10" ht="13.5" customHeight="1" x14ac:dyDescent="0.2">
      <c r="H3" s="47" t="s">
        <v>109</v>
      </c>
      <c r="J3" s="47"/>
    </row>
    <row r="5" spans="1:10" ht="18.75" customHeight="1" x14ac:dyDescent="0.3">
      <c r="A5" s="78" t="s">
        <v>24</v>
      </c>
      <c r="B5" s="78"/>
      <c r="C5" s="78"/>
      <c r="D5" s="78"/>
      <c r="E5" s="78"/>
      <c r="F5" s="78"/>
      <c r="G5" s="78"/>
      <c r="H5" s="78"/>
      <c r="I5" s="78"/>
      <c r="J5" s="78"/>
    </row>
    <row r="6" spans="1:10" ht="14.25" customHeight="1" x14ac:dyDescent="0.3">
      <c r="A6" s="78"/>
      <c r="B6" s="78"/>
      <c r="C6" s="78"/>
      <c r="D6" s="78"/>
      <c r="E6" s="78"/>
      <c r="F6" s="78"/>
      <c r="G6" s="78"/>
      <c r="H6" s="78"/>
      <c r="I6" s="78"/>
      <c r="J6" s="78"/>
    </row>
    <row r="7" spans="1:10" ht="14.25" customHeight="1" x14ac:dyDescent="0.3">
      <c r="A7" s="49" t="s">
        <v>22</v>
      </c>
      <c r="B7" s="45"/>
      <c r="C7" s="45"/>
      <c r="D7" s="45"/>
      <c r="E7" s="45"/>
      <c r="F7" s="45"/>
      <c r="G7" s="45"/>
      <c r="H7" s="45"/>
      <c r="I7" s="45"/>
      <c r="J7" s="45"/>
    </row>
    <row r="8" spans="1:10" ht="14.25" customHeight="1" x14ac:dyDescent="0.3">
      <c r="A8" s="50" t="s">
        <v>21</v>
      </c>
      <c r="B8" s="45"/>
      <c r="C8" s="45"/>
      <c r="D8" s="45"/>
      <c r="E8" s="45"/>
      <c r="F8" s="45"/>
      <c r="G8" s="45"/>
      <c r="H8" s="45"/>
      <c r="I8" s="45"/>
      <c r="J8" s="45"/>
    </row>
    <row r="9" spans="1:10" ht="14.25" customHeight="1" x14ac:dyDescent="0.2">
      <c r="I9" s="51"/>
      <c r="J9" s="52" t="s">
        <v>0</v>
      </c>
    </row>
    <row r="10" spans="1:10" s="24" customFormat="1" ht="40.15" customHeight="1" x14ac:dyDescent="0.2">
      <c r="A10" s="76" t="s">
        <v>17</v>
      </c>
      <c r="B10" s="76" t="s">
        <v>18</v>
      </c>
      <c r="C10" s="76" t="s">
        <v>19</v>
      </c>
      <c r="D10" s="79" t="s">
        <v>20</v>
      </c>
      <c r="E10" s="60" t="s">
        <v>3</v>
      </c>
      <c r="F10" s="60" t="s">
        <v>13</v>
      </c>
      <c r="G10" s="60" t="s">
        <v>4</v>
      </c>
      <c r="H10" s="60" t="s">
        <v>1</v>
      </c>
      <c r="I10" s="74" t="s">
        <v>2</v>
      </c>
      <c r="J10" s="75"/>
    </row>
    <row r="11" spans="1:10" s="24" customFormat="1" ht="66" customHeight="1" x14ac:dyDescent="0.2">
      <c r="A11" s="77"/>
      <c r="B11" s="77"/>
      <c r="C11" s="77"/>
      <c r="D11" s="80"/>
      <c r="E11" s="65"/>
      <c r="F11" s="65"/>
      <c r="G11" s="65"/>
      <c r="H11" s="65"/>
      <c r="I11" s="7" t="s">
        <v>5</v>
      </c>
      <c r="J11" s="7" t="s">
        <v>6</v>
      </c>
    </row>
    <row r="12" spans="1:10" s="24" customFormat="1" ht="13.5" customHeight="1" x14ac:dyDescent="0.2">
      <c r="A12" s="9" t="s">
        <v>10</v>
      </c>
      <c r="B12" s="9" t="s">
        <v>11</v>
      </c>
      <c r="C12" s="9" t="s">
        <v>12</v>
      </c>
      <c r="D12" s="10">
        <v>4</v>
      </c>
      <c r="E12" s="8">
        <v>5</v>
      </c>
      <c r="F12" s="8">
        <v>6</v>
      </c>
      <c r="G12" s="8">
        <v>7</v>
      </c>
      <c r="H12" s="8">
        <v>8</v>
      </c>
      <c r="I12" s="7">
        <v>9</v>
      </c>
      <c r="J12" s="7">
        <v>10</v>
      </c>
    </row>
    <row r="13" spans="1:10" s="24" customFormat="1" ht="28.15" customHeight="1" x14ac:dyDescent="0.2">
      <c r="A13" s="33" t="s">
        <v>39</v>
      </c>
      <c r="B13" s="14"/>
      <c r="C13" s="14"/>
      <c r="D13" s="15" t="s">
        <v>40</v>
      </c>
      <c r="E13" s="70" t="s">
        <v>41</v>
      </c>
      <c r="F13" s="70" t="s">
        <v>52</v>
      </c>
      <c r="G13" s="23">
        <f>G15+G14</f>
        <v>-1649916</v>
      </c>
      <c r="H13" s="23">
        <f>H15+H14</f>
        <v>-1474516</v>
      </c>
      <c r="I13" s="23">
        <f>I15+I14</f>
        <v>-175400</v>
      </c>
      <c r="J13" s="23">
        <f>J15+J14</f>
        <v>-175400</v>
      </c>
    </row>
    <row r="14" spans="1:10" s="24" customFormat="1" ht="25.5" customHeight="1" x14ac:dyDescent="0.2">
      <c r="A14" s="16" t="s">
        <v>74</v>
      </c>
      <c r="B14" s="16" t="s">
        <v>75</v>
      </c>
      <c r="C14" s="16" t="s">
        <v>76</v>
      </c>
      <c r="D14" s="17" t="s">
        <v>77</v>
      </c>
      <c r="E14" s="70"/>
      <c r="F14" s="70"/>
      <c r="G14" s="35">
        <f>SUM(H14:I14)</f>
        <v>-750000</v>
      </c>
      <c r="H14" s="35">
        <v>-750000</v>
      </c>
      <c r="I14" s="36"/>
      <c r="J14" s="36"/>
    </row>
    <row r="15" spans="1:10" s="24" customFormat="1" ht="47.25" customHeight="1" x14ac:dyDescent="0.2">
      <c r="A15" s="16" t="s">
        <v>42</v>
      </c>
      <c r="B15" s="16" t="s">
        <v>43</v>
      </c>
      <c r="C15" s="16" t="s">
        <v>44</v>
      </c>
      <c r="D15" s="17" t="s">
        <v>45</v>
      </c>
      <c r="E15" s="70"/>
      <c r="F15" s="70"/>
      <c r="G15" s="37">
        <f>H15+I15</f>
        <v>-899916</v>
      </c>
      <c r="H15" s="37">
        <f>-899916+175400</f>
        <v>-724516</v>
      </c>
      <c r="I15" s="27">
        <v>-175400</v>
      </c>
      <c r="J15" s="27">
        <v>-175400</v>
      </c>
    </row>
    <row r="16" spans="1:10" s="24" customFormat="1" ht="26.45" customHeight="1" x14ac:dyDescent="0.2">
      <c r="A16" s="63" t="s">
        <v>14</v>
      </c>
      <c r="B16" s="63"/>
      <c r="C16" s="63"/>
      <c r="D16" s="63"/>
      <c r="E16" s="70"/>
      <c r="F16" s="70"/>
      <c r="G16" s="34">
        <f>G13</f>
        <v>-1649916</v>
      </c>
      <c r="H16" s="34">
        <f>H13</f>
        <v>-1474516</v>
      </c>
      <c r="I16" s="34">
        <f>I13</f>
        <v>-175400</v>
      </c>
      <c r="J16" s="34">
        <f>J13</f>
        <v>-175400</v>
      </c>
    </row>
    <row r="17" spans="1:10" s="24" customFormat="1" ht="25.15" customHeight="1" x14ac:dyDescent="0.2">
      <c r="A17" s="14" t="s">
        <v>39</v>
      </c>
      <c r="B17" s="18"/>
      <c r="C17" s="18"/>
      <c r="D17" s="15" t="s">
        <v>40</v>
      </c>
      <c r="E17" s="60" t="s">
        <v>53</v>
      </c>
      <c r="F17" s="60" t="s">
        <v>54</v>
      </c>
      <c r="G17" s="34">
        <f>G18</f>
        <v>-350000</v>
      </c>
      <c r="H17" s="34">
        <f>H18</f>
        <v>-350000</v>
      </c>
      <c r="I17" s="34">
        <f>I18</f>
        <v>0</v>
      </c>
      <c r="J17" s="34">
        <f>J18</f>
        <v>0</v>
      </c>
    </row>
    <row r="18" spans="1:10" s="24" customFormat="1" ht="58.15" customHeight="1" x14ac:dyDescent="0.2">
      <c r="A18" s="16" t="s">
        <v>42</v>
      </c>
      <c r="B18" s="7">
        <v>1020</v>
      </c>
      <c r="C18" s="16" t="s">
        <v>44</v>
      </c>
      <c r="D18" s="17" t="s">
        <v>55</v>
      </c>
      <c r="E18" s="61"/>
      <c r="F18" s="61"/>
      <c r="G18" s="35">
        <f>H18+I18</f>
        <v>-350000</v>
      </c>
      <c r="H18" s="35">
        <v>-350000</v>
      </c>
      <c r="I18" s="36"/>
      <c r="J18" s="36"/>
    </row>
    <row r="19" spans="1:10" s="24" customFormat="1" ht="23.45" customHeight="1" x14ac:dyDescent="0.2">
      <c r="A19" s="66" t="s">
        <v>14</v>
      </c>
      <c r="B19" s="67"/>
      <c r="C19" s="67"/>
      <c r="D19" s="68"/>
      <c r="E19" s="65"/>
      <c r="F19" s="65"/>
      <c r="G19" s="36">
        <f>G17</f>
        <v>-350000</v>
      </c>
      <c r="H19" s="36">
        <f>H17</f>
        <v>-350000</v>
      </c>
      <c r="I19" s="36">
        <f>I17</f>
        <v>0</v>
      </c>
      <c r="J19" s="36">
        <f>J17</f>
        <v>0</v>
      </c>
    </row>
    <row r="20" spans="1:10" ht="21" customHeight="1" x14ac:dyDescent="0.2">
      <c r="A20" s="33" t="s">
        <v>39</v>
      </c>
      <c r="B20" s="14"/>
      <c r="C20" s="14"/>
      <c r="D20" s="15" t="s">
        <v>56</v>
      </c>
      <c r="E20" s="60" t="s">
        <v>57</v>
      </c>
      <c r="F20" s="60" t="s">
        <v>58</v>
      </c>
      <c r="G20" s="36">
        <f>H20+I20</f>
        <v>3428316</v>
      </c>
      <c r="H20" s="36">
        <f>SUM(H21:H22)</f>
        <v>366793</v>
      </c>
      <c r="I20" s="36">
        <f>SUM(I21:I22)</f>
        <v>3061523</v>
      </c>
      <c r="J20" s="36">
        <f>SUM(J21:J22)</f>
        <v>3061523</v>
      </c>
    </row>
    <row r="21" spans="1:10" s="24" customFormat="1" ht="51.6" customHeight="1" x14ac:dyDescent="0.2">
      <c r="A21" s="16" t="s">
        <v>42</v>
      </c>
      <c r="B21" s="16" t="s">
        <v>43</v>
      </c>
      <c r="C21" s="16" t="s">
        <v>44</v>
      </c>
      <c r="D21" s="17" t="s">
        <v>55</v>
      </c>
      <c r="E21" s="61"/>
      <c r="F21" s="61"/>
      <c r="G21" s="35">
        <f>H21+I21</f>
        <v>1644557</v>
      </c>
      <c r="H21" s="35">
        <v>366793</v>
      </c>
      <c r="I21" s="35">
        <v>1277764</v>
      </c>
      <c r="J21" s="35">
        <v>1277764</v>
      </c>
    </row>
    <row r="22" spans="1:10" ht="25.15" customHeight="1" x14ac:dyDescent="0.2">
      <c r="A22" s="16" t="s">
        <v>59</v>
      </c>
      <c r="B22" s="16" t="s">
        <v>60</v>
      </c>
      <c r="C22" s="16" t="s">
        <v>26</v>
      </c>
      <c r="D22" s="17" t="s">
        <v>61</v>
      </c>
      <c r="E22" s="61"/>
      <c r="F22" s="61"/>
      <c r="G22" s="35">
        <f>H22+I22</f>
        <v>1783759</v>
      </c>
      <c r="H22" s="36"/>
      <c r="I22" s="35">
        <v>1783759</v>
      </c>
      <c r="J22" s="35">
        <v>1783759</v>
      </c>
    </row>
    <row r="23" spans="1:10" ht="21" customHeight="1" x14ac:dyDescent="0.2">
      <c r="A23" s="14" t="s">
        <v>62</v>
      </c>
      <c r="B23" s="16"/>
      <c r="C23" s="16"/>
      <c r="D23" s="15" t="s">
        <v>63</v>
      </c>
      <c r="E23" s="61"/>
      <c r="F23" s="61"/>
      <c r="G23" s="36">
        <f>G24</f>
        <v>689867</v>
      </c>
      <c r="H23" s="36">
        <f>H24</f>
        <v>689867</v>
      </c>
      <c r="I23" s="36">
        <f>I24</f>
        <v>0</v>
      </c>
      <c r="J23" s="36">
        <f>J24</f>
        <v>0</v>
      </c>
    </row>
    <row r="24" spans="1:10" ht="40.5" customHeight="1" x14ac:dyDescent="0.2">
      <c r="A24" s="16" t="s">
        <v>64</v>
      </c>
      <c r="B24" s="16" t="s">
        <v>65</v>
      </c>
      <c r="C24" s="16" t="s">
        <v>66</v>
      </c>
      <c r="D24" s="17" t="s">
        <v>67</v>
      </c>
      <c r="E24" s="61"/>
      <c r="F24" s="61"/>
      <c r="G24" s="35">
        <f>H24+I24</f>
        <v>689867</v>
      </c>
      <c r="H24" s="35">
        <v>689867</v>
      </c>
      <c r="I24" s="36"/>
      <c r="J24" s="36"/>
    </row>
    <row r="25" spans="1:10" ht="36" customHeight="1" x14ac:dyDescent="0.2">
      <c r="A25" s="14" t="s">
        <v>15</v>
      </c>
      <c r="B25" s="14"/>
      <c r="C25" s="14"/>
      <c r="D25" s="15" t="s">
        <v>68</v>
      </c>
      <c r="E25" s="61"/>
      <c r="F25" s="61"/>
      <c r="G25" s="36">
        <f>G26</f>
        <v>5632288</v>
      </c>
      <c r="H25" s="36">
        <f>H26</f>
        <v>0</v>
      </c>
      <c r="I25" s="36">
        <f>I26</f>
        <v>5632288</v>
      </c>
      <c r="J25" s="36">
        <f>J26</f>
        <v>5632288</v>
      </c>
    </row>
    <row r="26" spans="1:10" ht="30" customHeight="1" x14ac:dyDescent="0.2">
      <c r="A26" s="19" t="s">
        <v>27</v>
      </c>
      <c r="B26" s="19" t="s">
        <v>28</v>
      </c>
      <c r="C26" s="19" t="s">
        <v>26</v>
      </c>
      <c r="D26" s="25" t="s">
        <v>29</v>
      </c>
      <c r="E26" s="61"/>
      <c r="F26" s="61"/>
      <c r="G26" s="35">
        <f>H26+I26</f>
        <v>5632288</v>
      </c>
      <c r="H26" s="35"/>
      <c r="I26" s="35">
        <v>5632288</v>
      </c>
      <c r="J26" s="35">
        <v>5632288</v>
      </c>
    </row>
    <row r="27" spans="1:10" ht="36" customHeight="1" x14ac:dyDescent="0.2">
      <c r="A27" s="14" t="s">
        <v>69</v>
      </c>
      <c r="B27" s="14"/>
      <c r="C27" s="14"/>
      <c r="D27" s="15" t="s">
        <v>70</v>
      </c>
      <c r="E27" s="61"/>
      <c r="F27" s="61"/>
      <c r="G27" s="36">
        <f>G28</f>
        <v>4034529</v>
      </c>
      <c r="H27" s="36">
        <f>H28</f>
        <v>0</v>
      </c>
      <c r="I27" s="36">
        <f>I28</f>
        <v>4034529</v>
      </c>
      <c r="J27" s="36">
        <f>J28</f>
        <v>4034529</v>
      </c>
    </row>
    <row r="28" spans="1:10" ht="27.6" customHeight="1" x14ac:dyDescent="0.2">
      <c r="A28" s="19" t="s">
        <v>71</v>
      </c>
      <c r="B28" s="19" t="s">
        <v>72</v>
      </c>
      <c r="C28" s="19" t="s">
        <v>26</v>
      </c>
      <c r="D28" s="25" t="s">
        <v>73</v>
      </c>
      <c r="E28" s="61"/>
      <c r="F28" s="61"/>
      <c r="G28" s="35">
        <f>H28+I28</f>
        <v>4034529</v>
      </c>
      <c r="H28" s="35"/>
      <c r="I28" s="35">
        <v>4034529</v>
      </c>
      <c r="J28" s="35">
        <v>4034529</v>
      </c>
    </row>
    <row r="29" spans="1:10" ht="27" customHeight="1" x14ac:dyDescent="0.2">
      <c r="A29" s="63" t="s">
        <v>14</v>
      </c>
      <c r="B29" s="63"/>
      <c r="C29" s="63"/>
      <c r="D29" s="63"/>
      <c r="E29" s="65"/>
      <c r="F29" s="65"/>
      <c r="G29" s="36">
        <f>G20+G23+G25+G27</f>
        <v>13785000</v>
      </c>
      <c r="H29" s="36">
        <f>H20+H23+H25+H27</f>
        <v>1056660</v>
      </c>
      <c r="I29" s="36">
        <f>I20+I23+I25+I27</f>
        <v>12728340</v>
      </c>
      <c r="J29" s="36">
        <f>J20+J23+J25+J27</f>
        <v>12728340</v>
      </c>
    </row>
    <row r="30" spans="1:10" s="31" customFormat="1" ht="34.9" customHeight="1" x14ac:dyDescent="0.2">
      <c r="A30" s="29" t="s">
        <v>35</v>
      </c>
      <c r="B30" s="29"/>
      <c r="C30" s="29"/>
      <c r="D30" s="30" t="s">
        <v>36</v>
      </c>
      <c r="E30" s="71" t="s">
        <v>38</v>
      </c>
      <c r="F30" s="71" t="s">
        <v>37</v>
      </c>
      <c r="G30" s="41">
        <f>H30+I30</f>
        <v>-3448600</v>
      </c>
      <c r="H30" s="41">
        <f>SUM(H31:H31)</f>
        <v>-3448600</v>
      </c>
      <c r="I30" s="41">
        <f>SUM(I31:I31)</f>
        <v>0</v>
      </c>
      <c r="J30" s="41"/>
    </row>
    <row r="31" spans="1:10" s="31" customFormat="1" ht="30.6" customHeight="1" x14ac:dyDescent="0.2">
      <c r="A31" s="16" t="s">
        <v>87</v>
      </c>
      <c r="B31" s="16" t="s">
        <v>88</v>
      </c>
      <c r="C31" s="16" t="s">
        <v>86</v>
      </c>
      <c r="D31" s="17" t="s">
        <v>89</v>
      </c>
      <c r="E31" s="72"/>
      <c r="F31" s="72"/>
      <c r="G31" s="42">
        <f>H31+I31</f>
        <v>-3448600</v>
      </c>
      <c r="H31" s="42">
        <v>-3448600</v>
      </c>
      <c r="I31" s="43"/>
      <c r="J31" s="43"/>
    </row>
    <row r="32" spans="1:10" s="32" customFormat="1" ht="26.45" customHeight="1" x14ac:dyDescent="0.2">
      <c r="A32" s="69" t="s">
        <v>14</v>
      </c>
      <c r="B32" s="69"/>
      <c r="C32" s="69"/>
      <c r="D32" s="69"/>
      <c r="E32" s="73"/>
      <c r="F32" s="73"/>
      <c r="G32" s="41">
        <f>G30</f>
        <v>-3448600</v>
      </c>
      <c r="H32" s="41">
        <f>H30</f>
        <v>-3448600</v>
      </c>
      <c r="I32" s="41">
        <f>I30</f>
        <v>0</v>
      </c>
      <c r="J32" s="41"/>
    </row>
    <row r="33" spans="1:12" s="24" customFormat="1" ht="31.15" customHeight="1" x14ac:dyDescent="0.2">
      <c r="A33" s="14" t="s">
        <v>15</v>
      </c>
      <c r="B33" s="14"/>
      <c r="C33" s="14"/>
      <c r="D33" s="15" t="s">
        <v>16</v>
      </c>
      <c r="E33" s="70" t="s">
        <v>46</v>
      </c>
      <c r="F33" s="70" t="s">
        <v>47</v>
      </c>
      <c r="G33" s="36">
        <f>G34+G35</f>
        <v>7826200</v>
      </c>
      <c r="H33" s="36">
        <f>H34+H35</f>
        <v>5926200</v>
      </c>
      <c r="I33" s="36">
        <f>I34+I35</f>
        <v>1900000</v>
      </c>
      <c r="J33" s="36">
        <f>J34+J35</f>
        <v>1900000</v>
      </c>
      <c r="L33" s="28"/>
    </row>
    <row r="34" spans="1:12" s="24" customFormat="1" ht="31.9" customHeight="1" x14ac:dyDescent="0.2">
      <c r="A34" s="16" t="s">
        <v>82</v>
      </c>
      <c r="B34" s="16" t="s">
        <v>83</v>
      </c>
      <c r="C34" s="16" t="s">
        <v>84</v>
      </c>
      <c r="D34" s="17" t="s">
        <v>85</v>
      </c>
      <c r="E34" s="70"/>
      <c r="F34" s="70"/>
      <c r="G34" s="35">
        <f>H34+I34</f>
        <v>5926200</v>
      </c>
      <c r="H34" s="35">
        <v>5926200</v>
      </c>
      <c r="I34" s="37"/>
      <c r="J34" s="37"/>
      <c r="L34" s="28"/>
    </row>
    <row r="35" spans="1:12" s="24" customFormat="1" ht="31.9" customHeight="1" x14ac:dyDescent="0.2">
      <c r="A35" s="16" t="s">
        <v>48</v>
      </c>
      <c r="B35" s="16" t="s">
        <v>49</v>
      </c>
      <c r="C35" s="16" t="s">
        <v>50</v>
      </c>
      <c r="D35" s="17" t="s">
        <v>51</v>
      </c>
      <c r="E35" s="70"/>
      <c r="F35" s="70"/>
      <c r="G35" s="35">
        <f>H35+I35</f>
        <v>1900000</v>
      </c>
      <c r="H35" s="35"/>
      <c r="I35" s="37">
        <v>1900000</v>
      </c>
      <c r="J35" s="37">
        <v>1900000</v>
      </c>
      <c r="K35" s="58">
        <f>I35-2493000</f>
        <v>-593000</v>
      </c>
      <c r="L35" s="28"/>
    </row>
    <row r="36" spans="1:12" s="24" customFormat="1" ht="21.75" customHeight="1" x14ac:dyDescent="0.2">
      <c r="A36" s="63" t="s">
        <v>14</v>
      </c>
      <c r="B36" s="63"/>
      <c r="C36" s="63"/>
      <c r="D36" s="63"/>
      <c r="E36" s="70"/>
      <c r="F36" s="70"/>
      <c r="G36" s="34">
        <f>G33</f>
        <v>7826200</v>
      </c>
      <c r="H36" s="34">
        <f>H33</f>
        <v>5926200</v>
      </c>
      <c r="I36" s="34">
        <f>I33</f>
        <v>1900000</v>
      </c>
      <c r="J36" s="34">
        <f>J33</f>
        <v>1900000</v>
      </c>
    </row>
    <row r="37" spans="1:12" s="24" customFormat="1" ht="32.450000000000003" customHeight="1" x14ac:dyDescent="0.2">
      <c r="A37" s="14" t="s">
        <v>15</v>
      </c>
      <c r="B37" s="14"/>
      <c r="C37" s="14"/>
      <c r="D37" s="15" t="s">
        <v>16</v>
      </c>
      <c r="E37" s="60" t="s">
        <v>25</v>
      </c>
      <c r="F37" s="60" t="s">
        <v>34</v>
      </c>
      <c r="G37" s="36">
        <f>SUM(G38:G39)</f>
        <v>-3413786</v>
      </c>
      <c r="H37" s="36">
        <f>SUM(H38:H39)</f>
        <v>-3413786</v>
      </c>
      <c r="I37" s="36">
        <f>SUM(I38:I39)</f>
        <v>0</v>
      </c>
      <c r="J37" s="36">
        <f>SUM(J38:J39)</f>
        <v>0</v>
      </c>
    </row>
    <row r="38" spans="1:12" s="24" customFormat="1" ht="30.6" customHeight="1" x14ac:dyDescent="0.2">
      <c r="A38" s="16" t="s">
        <v>30</v>
      </c>
      <c r="B38" s="16" t="s">
        <v>32</v>
      </c>
      <c r="C38" s="16" t="s">
        <v>31</v>
      </c>
      <c r="D38" s="17" t="s">
        <v>33</v>
      </c>
      <c r="E38" s="61"/>
      <c r="F38" s="61"/>
      <c r="G38" s="35">
        <f>H38+I38</f>
        <v>-2651478</v>
      </c>
      <c r="H38" s="35">
        <v>-2651478</v>
      </c>
      <c r="I38" s="37"/>
      <c r="J38" s="37"/>
    </row>
    <row r="39" spans="1:12" s="24" customFormat="1" ht="30.6" customHeight="1" x14ac:dyDescent="0.2">
      <c r="A39" s="16" t="s">
        <v>78</v>
      </c>
      <c r="B39" s="16" t="s">
        <v>79</v>
      </c>
      <c r="C39" s="16" t="s">
        <v>81</v>
      </c>
      <c r="D39" s="17" t="s">
        <v>80</v>
      </c>
      <c r="E39" s="61"/>
      <c r="F39" s="61"/>
      <c r="G39" s="35">
        <f>H39+I39</f>
        <v>-762308</v>
      </c>
      <c r="H39" s="35">
        <v>-762308</v>
      </c>
      <c r="I39" s="35"/>
      <c r="J39" s="35"/>
    </row>
    <row r="40" spans="1:12" s="24" customFormat="1" ht="24" customHeight="1" x14ac:dyDescent="0.2">
      <c r="A40" s="63" t="s">
        <v>14</v>
      </c>
      <c r="B40" s="63"/>
      <c r="C40" s="63"/>
      <c r="D40" s="63"/>
      <c r="E40" s="65"/>
      <c r="F40" s="65"/>
      <c r="G40" s="36">
        <f>G37</f>
        <v>-3413786</v>
      </c>
      <c r="H40" s="36">
        <f>H37</f>
        <v>-3413786</v>
      </c>
      <c r="I40" s="36">
        <f>I37</f>
        <v>0</v>
      </c>
      <c r="J40" s="36">
        <f>J37</f>
        <v>0</v>
      </c>
    </row>
    <row r="41" spans="1:12" ht="26.45" customHeight="1" x14ac:dyDescent="0.2">
      <c r="A41" s="14" t="s">
        <v>62</v>
      </c>
      <c r="B41" s="18"/>
      <c r="C41" s="18"/>
      <c r="D41" s="38" t="s">
        <v>91</v>
      </c>
      <c r="E41" s="60" t="s">
        <v>92</v>
      </c>
      <c r="F41" s="60" t="s">
        <v>93</v>
      </c>
      <c r="G41" s="36">
        <f>H41+I41</f>
        <v>49429</v>
      </c>
      <c r="H41" s="36">
        <f>H42</f>
        <v>49429</v>
      </c>
      <c r="I41" s="36">
        <f>I42</f>
        <v>0</v>
      </c>
      <c r="J41" s="36"/>
    </row>
    <row r="42" spans="1:12" ht="26.45" customHeight="1" x14ac:dyDescent="0.2">
      <c r="A42" s="16" t="s">
        <v>94</v>
      </c>
      <c r="B42" s="16" t="s">
        <v>95</v>
      </c>
      <c r="C42" s="16" t="s">
        <v>96</v>
      </c>
      <c r="D42" s="39" t="s">
        <v>97</v>
      </c>
      <c r="E42" s="61"/>
      <c r="F42" s="61"/>
      <c r="G42" s="35">
        <f>H42+I42</f>
        <v>49429</v>
      </c>
      <c r="H42" s="35">
        <v>49429</v>
      </c>
      <c r="I42" s="36"/>
      <c r="J42" s="36"/>
    </row>
    <row r="43" spans="1:12" ht="26.45" customHeight="1" x14ac:dyDescent="0.2">
      <c r="A43" s="63" t="s">
        <v>14</v>
      </c>
      <c r="B43" s="63"/>
      <c r="C43" s="63"/>
      <c r="D43" s="63"/>
      <c r="E43" s="65"/>
      <c r="F43" s="65"/>
      <c r="G43" s="36">
        <f>G41</f>
        <v>49429</v>
      </c>
      <c r="H43" s="36">
        <f>H41</f>
        <v>49429</v>
      </c>
      <c r="I43" s="36">
        <f>I41</f>
        <v>0</v>
      </c>
      <c r="J43" s="36">
        <f>J41</f>
        <v>0</v>
      </c>
    </row>
    <row r="44" spans="1:12" s="24" customFormat="1" ht="35.25" customHeight="1" x14ac:dyDescent="0.2">
      <c r="A44" s="14" t="s">
        <v>15</v>
      </c>
      <c r="B44" s="14"/>
      <c r="C44" s="14"/>
      <c r="D44" s="15" t="s">
        <v>16</v>
      </c>
      <c r="E44" s="60" t="s">
        <v>106</v>
      </c>
      <c r="F44" s="60" t="s">
        <v>107</v>
      </c>
      <c r="G44" s="36">
        <f>H44+I44</f>
        <v>2493000</v>
      </c>
      <c r="H44" s="36">
        <f>H45</f>
        <v>0</v>
      </c>
      <c r="I44" s="36">
        <f>SUM(I45:I45)</f>
        <v>2493000</v>
      </c>
      <c r="J44" s="36">
        <f>SUM(J45:J45)</f>
        <v>2493000</v>
      </c>
    </row>
    <row r="45" spans="1:12" s="24" customFormat="1" ht="31.9" customHeight="1" x14ac:dyDescent="0.2">
      <c r="A45" s="19" t="s">
        <v>48</v>
      </c>
      <c r="B45" s="19" t="s">
        <v>49</v>
      </c>
      <c r="C45" s="19" t="s">
        <v>50</v>
      </c>
      <c r="D45" s="25" t="s">
        <v>51</v>
      </c>
      <c r="E45" s="61"/>
      <c r="F45" s="61"/>
      <c r="G45" s="35">
        <f>H45+I45</f>
        <v>2493000</v>
      </c>
      <c r="H45" s="35"/>
      <c r="I45" s="37">
        <v>2493000</v>
      </c>
      <c r="J45" s="37">
        <v>2493000</v>
      </c>
      <c r="K45" s="58"/>
      <c r="L45" s="28"/>
    </row>
    <row r="46" spans="1:12" s="24" customFormat="1" ht="24" customHeight="1" x14ac:dyDescent="0.2">
      <c r="A46" s="63" t="s">
        <v>14</v>
      </c>
      <c r="B46" s="63"/>
      <c r="C46" s="63"/>
      <c r="D46" s="63"/>
      <c r="E46" s="62"/>
      <c r="F46" s="62"/>
      <c r="G46" s="36">
        <f>G44</f>
        <v>2493000</v>
      </c>
      <c r="H46" s="36">
        <f>H44</f>
        <v>0</v>
      </c>
      <c r="I46" s="36">
        <f>I44</f>
        <v>2493000</v>
      </c>
      <c r="J46" s="36">
        <f>J44</f>
        <v>2493000</v>
      </c>
    </row>
    <row r="47" spans="1:12" s="24" customFormat="1" ht="35.25" customHeight="1" x14ac:dyDescent="0.2">
      <c r="A47" s="14" t="s">
        <v>15</v>
      </c>
      <c r="B47" s="14"/>
      <c r="C47" s="14"/>
      <c r="D47" s="15" t="s">
        <v>16</v>
      </c>
      <c r="E47" s="60" t="s">
        <v>104</v>
      </c>
      <c r="F47" s="60" t="s">
        <v>105</v>
      </c>
      <c r="G47" s="36">
        <f>H47+I47</f>
        <v>3900000</v>
      </c>
      <c r="H47" s="36">
        <f>H48</f>
        <v>0</v>
      </c>
      <c r="I47" s="36">
        <f>SUM(I48:I49)</f>
        <v>3900000</v>
      </c>
      <c r="J47" s="36">
        <f>SUM(J48:J49)</f>
        <v>3900000</v>
      </c>
    </row>
    <row r="48" spans="1:12" s="24" customFormat="1" ht="31.5" customHeight="1" x14ac:dyDescent="0.2">
      <c r="A48" s="19" t="s">
        <v>27</v>
      </c>
      <c r="B48" s="19" t="s">
        <v>28</v>
      </c>
      <c r="C48" s="19" t="s">
        <v>26</v>
      </c>
      <c r="D48" s="25" t="s">
        <v>29</v>
      </c>
      <c r="E48" s="61"/>
      <c r="F48" s="61"/>
      <c r="G48" s="35">
        <f>H48+I48</f>
        <v>6000000</v>
      </c>
      <c r="H48" s="35"/>
      <c r="I48" s="37">
        <v>6000000</v>
      </c>
      <c r="J48" s="37">
        <v>6000000</v>
      </c>
    </row>
    <row r="49" spans="1:19" s="24" customFormat="1" ht="36" customHeight="1" x14ac:dyDescent="0.2">
      <c r="A49" s="19" t="s">
        <v>78</v>
      </c>
      <c r="B49" s="19" t="s">
        <v>79</v>
      </c>
      <c r="C49" s="19" t="s">
        <v>81</v>
      </c>
      <c r="D49" s="25" t="s">
        <v>80</v>
      </c>
      <c r="E49" s="61"/>
      <c r="F49" s="61"/>
      <c r="G49" s="35">
        <f>H49+I49</f>
        <v>-2100000</v>
      </c>
      <c r="H49" s="35"/>
      <c r="I49" s="37">
        <v>-2100000</v>
      </c>
      <c r="J49" s="37">
        <v>-2100000</v>
      </c>
    </row>
    <row r="50" spans="1:19" s="24" customFormat="1" ht="24" customHeight="1" x14ac:dyDescent="0.2">
      <c r="A50" s="63" t="s">
        <v>14</v>
      </c>
      <c r="B50" s="63"/>
      <c r="C50" s="63"/>
      <c r="D50" s="63"/>
      <c r="E50" s="62"/>
      <c r="F50" s="62"/>
      <c r="G50" s="36">
        <f>G47</f>
        <v>3900000</v>
      </c>
      <c r="H50" s="36">
        <f>H47</f>
        <v>0</v>
      </c>
      <c r="I50" s="36">
        <f>I47</f>
        <v>3900000</v>
      </c>
      <c r="J50" s="36">
        <f>J47</f>
        <v>3900000</v>
      </c>
    </row>
    <row r="51" spans="1:19" s="24" customFormat="1" ht="32.450000000000003" customHeight="1" x14ac:dyDescent="0.2">
      <c r="A51" s="14" t="s">
        <v>69</v>
      </c>
      <c r="B51" s="14"/>
      <c r="C51" s="14"/>
      <c r="D51" s="15" t="s">
        <v>108</v>
      </c>
      <c r="E51" s="60" t="s">
        <v>98</v>
      </c>
      <c r="F51" s="60" t="s">
        <v>99</v>
      </c>
      <c r="G51" s="36">
        <f>SUM(G52:G53)</f>
        <v>3600000</v>
      </c>
      <c r="H51" s="36">
        <f>SUM(H52:H53)</f>
        <v>0</v>
      </c>
      <c r="I51" s="36">
        <f>SUM(I52:I53)</f>
        <v>3600000</v>
      </c>
      <c r="J51" s="36">
        <f>SUM(J52:J53)</f>
        <v>3600000</v>
      </c>
    </row>
    <row r="52" spans="1:19" s="24" customFormat="1" ht="24.6" customHeight="1" x14ac:dyDescent="0.2">
      <c r="A52" s="19" t="s">
        <v>100</v>
      </c>
      <c r="B52" s="19" t="s">
        <v>28</v>
      </c>
      <c r="C52" s="19" t="s">
        <v>26</v>
      </c>
      <c r="D52" s="25" t="s">
        <v>29</v>
      </c>
      <c r="E52" s="61"/>
      <c r="F52" s="61"/>
      <c r="G52" s="35">
        <f>H52+I52</f>
        <v>2100000</v>
      </c>
      <c r="H52" s="35"/>
      <c r="I52" s="35">
        <v>2100000</v>
      </c>
      <c r="J52" s="35">
        <v>2100000</v>
      </c>
    </row>
    <row r="53" spans="1:19" s="24" customFormat="1" ht="30.6" customHeight="1" x14ac:dyDescent="0.2">
      <c r="A53" s="40" t="s">
        <v>101</v>
      </c>
      <c r="B53" s="40" t="s">
        <v>102</v>
      </c>
      <c r="C53" s="40" t="s">
        <v>50</v>
      </c>
      <c r="D53" s="59" t="s">
        <v>103</v>
      </c>
      <c r="E53" s="61"/>
      <c r="F53" s="61"/>
      <c r="G53" s="35">
        <f>H53+I53</f>
        <v>1500000</v>
      </c>
      <c r="H53" s="35"/>
      <c r="I53" s="35">
        <v>1500000</v>
      </c>
      <c r="J53" s="35">
        <v>1500000</v>
      </c>
    </row>
    <row r="54" spans="1:19" s="24" customFormat="1" ht="24" customHeight="1" x14ac:dyDescent="0.2">
      <c r="A54" s="63" t="s">
        <v>14</v>
      </c>
      <c r="B54" s="63"/>
      <c r="C54" s="63"/>
      <c r="D54" s="63"/>
      <c r="E54" s="65"/>
      <c r="F54" s="65"/>
      <c r="G54" s="36">
        <f>G51</f>
        <v>3600000</v>
      </c>
      <c r="H54" s="36">
        <f>H51</f>
        <v>0</v>
      </c>
      <c r="I54" s="36">
        <f>I51</f>
        <v>3600000</v>
      </c>
      <c r="J54" s="36">
        <f>J51</f>
        <v>3600000</v>
      </c>
    </row>
    <row r="55" spans="1:19" s="24" customFormat="1" ht="24" customHeight="1" x14ac:dyDescent="0.2">
      <c r="A55" s="14" t="s">
        <v>8</v>
      </c>
      <c r="B55" s="14" t="s">
        <v>8</v>
      </c>
      <c r="C55" s="14" t="s">
        <v>8</v>
      </c>
      <c r="D55" s="18" t="s">
        <v>7</v>
      </c>
      <c r="E55" s="18" t="s">
        <v>8</v>
      </c>
      <c r="F55" s="18" t="s">
        <v>8</v>
      </c>
      <c r="G55" s="34">
        <f>G36+G40+G32+G16+G19+G29+G43+G50+G54+G46</f>
        <v>22791327</v>
      </c>
      <c r="H55" s="34">
        <f>H36+H40+H32+H16+H19+H29+H43+H50+H54+H46</f>
        <v>-1654613</v>
      </c>
      <c r="I55" s="34">
        <f>I36+I40+I32+I16+I19+I29+I43+I50+I54+I46</f>
        <v>24445940</v>
      </c>
      <c r="J55" s="34">
        <f>J36+J40+J32+J16+J19+J29+J43+J50+J54+J46</f>
        <v>24445940</v>
      </c>
    </row>
    <row r="56" spans="1:19" s="24" customFormat="1" ht="15.75" customHeight="1" x14ac:dyDescent="0.2">
      <c r="A56" s="20"/>
      <c r="B56" s="20"/>
      <c r="C56" s="20"/>
      <c r="D56" s="21"/>
      <c r="E56" s="21"/>
      <c r="F56" s="21"/>
      <c r="G56" s="22"/>
      <c r="H56" s="22"/>
      <c r="I56" s="22"/>
      <c r="J56" s="22"/>
    </row>
    <row r="57" spans="1:19" s="24" customFormat="1" ht="15.75" customHeight="1" x14ac:dyDescent="0.2">
      <c r="A57" s="20"/>
      <c r="B57" s="20"/>
      <c r="C57" s="20"/>
      <c r="D57" s="21"/>
      <c r="E57" s="21"/>
      <c r="F57" s="21"/>
      <c r="G57" s="22"/>
      <c r="H57" s="22"/>
      <c r="I57" s="22"/>
      <c r="J57" s="22"/>
    </row>
    <row r="58" spans="1:19" s="24" customFormat="1" ht="16.5" customHeight="1" x14ac:dyDescent="0.2">
      <c r="A58" s="11"/>
      <c r="B58" s="11"/>
      <c r="C58" s="11"/>
      <c r="D58" s="12"/>
      <c r="E58" s="12"/>
      <c r="F58" s="12"/>
      <c r="G58" s="12"/>
      <c r="H58" s="13"/>
      <c r="I58" s="13"/>
      <c r="J58" s="13"/>
    </row>
    <row r="59" spans="1:19" s="24" customFormat="1" ht="22.5" customHeight="1" x14ac:dyDescent="0.2">
      <c r="A59" s="64" t="s">
        <v>9</v>
      </c>
      <c r="B59" s="64"/>
      <c r="C59" s="64"/>
      <c r="D59" s="64"/>
      <c r="E59" s="64"/>
      <c r="F59" s="64"/>
      <c r="G59" s="64"/>
      <c r="H59" s="64"/>
      <c r="I59" s="64"/>
      <c r="J59" s="64"/>
    </row>
    <row r="60" spans="1:19" ht="42" customHeight="1" x14ac:dyDescent="0.2">
      <c r="G60" s="53"/>
      <c r="H60" s="53"/>
      <c r="I60" s="53"/>
      <c r="J60" s="53"/>
    </row>
    <row r="61" spans="1:19" s="5" customFormat="1" x14ac:dyDescent="0.2">
      <c r="A61" s="44"/>
      <c r="B61" s="44"/>
      <c r="C61" s="44"/>
      <c r="D61" s="26"/>
      <c r="E61" s="46"/>
      <c r="F61" s="46"/>
      <c r="G61" s="54"/>
      <c r="H61" s="48"/>
      <c r="I61" s="48"/>
      <c r="J61" s="48"/>
      <c r="K61" s="6"/>
      <c r="L61" s="6"/>
      <c r="M61" s="6"/>
      <c r="N61" s="6"/>
    </row>
    <row r="62" spans="1:19" s="56" customFormat="1" x14ac:dyDescent="0.2">
      <c r="A62" s="44"/>
      <c r="B62" s="44"/>
      <c r="C62" s="44"/>
      <c r="D62" s="26"/>
      <c r="E62" s="46"/>
      <c r="F62" s="46"/>
      <c r="G62" s="46"/>
      <c r="H62" s="55"/>
      <c r="I62" s="55"/>
      <c r="J62" s="55"/>
    </row>
    <row r="63" spans="1:19" s="4" customFormat="1" x14ac:dyDescent="0.2">
      <c r="A63" s="44"/>
      <c r="B63" s="44"/>
      <c r="C63" s="44"/>
      <c r="D63" s="1"/>
      <c r="E63" s="46"/>
      <c r="F63" s="46"/>
      <c r="G63" s="46"/>
      <c r="H63" s="48"/>
      <c r="I63" s="48"/>
      <c r="J63" s="48"/>
      <c r="K63" s="57"/>
    </row>
    <row r="64" spans="1:19" s="2" customFormat="1" ht="14.25" customHeight="1" x14ac:dyDescent="0.2">
      <c r="A64" s="44"/>
      <c r="B64" s="44"/>
      <c r="C64" s="44"/>
      <c r="D64" s="26"/>
      <c r="E64" s="46"/>
      <c r="F64" s="46"/>
      <c r="G64" s="46"/>
      <c r="H64" s="48"/>
      <c r="I64" s="48"/>
      <c r="J64" s="48"/>
      <c r="K64" s="3"/>
      <c r="L64" s="3"/>
      <c r="M64" s="3"/>
      <c r="N64" s="3"/>
      <c r="O64" s="3"/>
      <c r="P64" s="3"/>
      <c r="Q64" s="3"/>
      <c r="R64" s="3"/>
      <c r="S64" s="3"/>
    </row>
    <row r="65" spans="1:19" s="2" customFormat="1" ht="16.5" customHeight="1" x14ac:dyDescent="0.2">
      <c r="A65" s="44"/>
      <c r="B65" s="44"/>
      <c r="C65" s="44"/>
      <c r="D65" s="26"/>
      <c r="E65" s="46"/>
      <c r="F65" s="46"/>
      <c r="G65" s="46"/>
      <c r="H65" s="48"/>
      <c r="I65" s="48"/>
      <c r="J65" s="48"/>
      <c r="K65" s="3"/>
      <c r="L65" s="3"/>
      <c r="M65" s="3"/>
      <c r="N65" s="3"/>
      <c r="O65" s="3"/>
      <c r="P65" s="3"/>
      <c r="Q65" s="3"/>
      <c r="R65" s="3"/>
      <c r="S65" s="3"/>
    </row>
    <row r="66" spans="1:19" s="2" customFormat="1" ht="24" customHeight="1" x14ac:dyDescent="0.2">
      <c r="A66" s="44"/>
      <c r="B66" s="44"/>
      <c r="C66" s="44"/>
      <c r="D66" s="26"/>
      <c r="E66" s="46"/>
      <c r="F66" s="46"/>
      <c r="G66" s="46"/>
      <c r="H66" s="48"/>
      <c r="I66" s="48"/>
      <c r="J66" s="48"/>
      <c r="K66" s="3"/>
      <c r="L66" s="3"/>
      <c r="M66" s="3"/>
      <c r="N66" s="3"/>
      <c r="O66" s="3"/>
      <c r="P66" s="3"/>
      <c r="Q66" s="3"/>
      <c r="R66" s="3"/>
      <c r="S66" s="3"/>
    </row>
    <row r="67" spans="1:19" s="2" customFormat="1" ht="18" customHeight="1" x14ac:dyDescent="0.2">
      <c r="A67" s="44"/>
      <c r="B67" s="44"/>
      <c r="C67" s="44"/>
      <c r="D67" s="26"/>
      <c r="E67" s="46"/>
      <c r="F67" s="46"/>
      <c r="G67" s="46"/>
      <c r="H67" s="48"/>
      <c r="I67" s="48"/>
      <c r="J67" s="48"/>
      <c r="K67" s="3"/>
      <c r="L67" s="3"/>
      <c r="M67" s="3"/>
      <c r="N67" s="3"/>
      <c r="O67" s="3"/>
      <c r="P67" s="3"/>
      <c r="Q67" s="3"/>
      <c r="R67" s="3"/>
      <c r="S67" s="3"/>
    </row>
    <row r="68" spans="1:19" ht="17.25" customHeight="1" x14ac:dyDescent="0.2"/>
  </sheetData>
  <mergeCells count="42">
    <mergeCell ref="A5:J5"/>
    <mergeCell ref="A6:J6"/>
    <mergeCell ref="B10:B11"/>
    <mergeCell ref="D10:D11"/>
    <mergeCell ref="E10:E11"/>
    <mergeCell ref="F33:F36"/>
    <mergeCell ref="F17:F19"/>
    <mergeCell ref="F20:F29"/>
    <mergeCell ref="C10:C11"/>
    <mergeCell ref="A10:A11"/>
    <mergeCell ref="G10:G11"/>
    <mergeCell ref="F13:F16"/>
    <mergeCell ref="E13:E16"/>
    <mergeCell ref="F30:F32"/>
    <mergeCell ref="E20:E29"/>
    <mergeCell ref="A16:D16"/>
    <mergeCell ref="E17:E19"/>
    <mergeCell ref="A29:D29"/>
    <mergeCell ref="I10:J10"/>
    <mergeCell ref="F10:F11"/>
    <mergeCell ref="H10:H11"/>
    <mergeCell ref="A36:D36"/>
    <mergeCell ref="A19:D19"/>
    <mergeCell ref="A32:D32"/>
    <mergeCell ref="E37:E40"/>
    <mergeCell ref="E33:E36"/>
    <mergeCell ref="E30:E32"/>
    <mergeCell ref="F37:F40"/>
    <mergeCell ref="E41:E43"/>
    <mergeCell ref="F41:F43"/>
    <mergeCell ref="A43:D43"/>
    <mergeCell ref="E47:E50"/>
    <mergeCell ref="A40:D40"/>
    <mergeCell ref="F44:F46"/>
    <mergeCell ref="F47:F50"/>
    <mergeCell ref="A46:D46"/>
    <mergeCell ref="E44:E46"/>
    <mergeCell ref="A59:J59"/>
    <mergeCell ref="E51:E54"/>
    <mergeCell ref="F51:F54"/>
    <mergeCell ref="A54:D54"/>
    <mergeCell ref="A50:D50"/>
  </mergeCells>
  <phoneticPr fontId="2" type="noConversion"/>
  <printOptions horizontalCentered="1"/>
  <pageMargins left="0.27559055118110237" right="0.31496062992125984" top="0.86614173228346458" bottom="0.31496062992125984" header="0" footer="0"/>
  <pageSetup paperSize="9" scale="65" fitToHeight="8" orientation="landscape" r:id="rId1"/>
  <headerFooter alignWithMargins="0">
    <oddFooter>&amp;C&amp;P</oddFooter>
  </headerFooter>
  <rowBreaks count="2" manualBreakCount="2">
    <brk id="29" max="9" man="1"/>
    <brk id="5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6</vt:lpstr>
      <vt:lpstr>'Додаток 6'!Заголовки_для_печати</vt:lpstr>
      <vt:lpstr>'Додаток 6'!Область_печати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2020-07-21T12:15:01Z</cp:lastPrinted>
  <dcterms:created xsi:type="dcterms:W3CDTF">2010-12-21T11:50:40Z</dcterms:created>
  <dcterms:modified xsi:type="dcterms:W3CDTF">2020-07-23T11:56:21Z</dcterms:modified>
</cp:coreProperties>
</file>