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Додаток 6" sheetId="1" r:id="rId1"/>
  </sheets>
  <definedNames>
    <definedName name="_xlnm.Print_Titles" localSheetId="0">'Додаток 6'!$10:$12</definedName>
    <definedName name="_xlnm.Print_Area" localSheetId="0">'Додаток 6'!$A$1:$J$58</definedName>
  </definedNames>
  <calcPr calcId="162913" fullCalcOnLoad="1"/>
</workbook>
</file>

<file path=xl/calcChain.xml><?xml version="1.0" encoding="utf-8"?>
<calcChain xmlns="http://schemas.openxmlformats.org/spreadsheetml/2006/main">
  <c r="G31" i="1" l="1"/>
  <c r="J30" i="1"/>
  <c r="J37" i="1" s="1"/>
  <c r="I30" i="1"/>
  <c r="H30" i="1"/>
  <c r="G30" i="1"/>
  <c r="G24" i="1"/>
  <c r="G21" i="1"/>
  <c r="G20" i="1"/>
  <c r="H50" i="1"/>
  <c r="G50" i="1"/>
  <c r="G19" i="1"/>
  <c r="G22" i="1"/>
  <c r="G18" i="1" s="1"/>
  <c r="G26" i="1" s="1"/>
  <c r="H18" i="1"/>
  <c r="H26" i="1"/>
  <c r="I18" i="1"/>
  <c r="I26" i="1"/>
  <c r="J18" i="1"/>
  <c r="J26" i="1"/>
  <c r="H35" i="1"/>
  <c r="H37" i="1" s="1"/>
  <c r="I35" i="1"/>
  <c r="I37" i="1" s="1"/>
  <c r="J35" i="1"/>
  <c r="G36" i="1"/>
  <c r="G35" i="1"/>
  <c r="G34" i="1"/>
  <c r="G33" i="1"/>
  <c r="G32" i="1"/>
  <c r="G37" i="1"/>
  <c r="H32" i="1"/>
  <c r="G25" i="1"/>
  <c r="J14" i="1"/>
  <c r="J13" i="1"/>
  <c r="J17" i="1" s="1"/>
  <c r="I14" i="1"/>
  <c r="G14" i="1" s="1"/>
  <c r="G13" i="1" s="1"/>
  <c r="G17" i="1" s="1"/>
  <c r="I13" i="1"/>
  <c r="I17" i="1"/>
  <c r="H14" i="1"/>
  <c r="H13" i="1"/>
  <c r="H17" i="1"/>
  <c r="H38" i="1"/>
  <c r="H41" i="1" s="1"/>
  <c r="H42" i="1"/>
  <c r="H44" i="1"/>
  <c r="H45" i="1"/>
  <c r="H47" i="1" s="1"/>
  <c r="H49" i="1"/>
  <c r="G49" i="1" s="1"/>
  <c r="H48" i="1"/>
  <c r="G48" i="1" s="1"/>
  <c r="G54" i="1" s="1"/>
  <c r="H27" i="1"/>
  <c r="H29" i="1" s="1"/>
  <c r="H15" i="1"/>
  <c r="I38" i="1"/>
  <c r="I41" i="1"/>
  <c r="I42" i="1"/>
  <c r="I44" i="1"/>
  <c r="I45" i="1"/>
  <c r="I47" i="1"/>
  <c r="I48" i="1"/>
  <c r="I50" i="1"/>
  <c r="I54" i="1"/>
  <c r="I27" i="1"/>
  <c r="I29" i="1" s="1"/>
  <c r="I15" i="1"/>
  <c r="J38" i="1"/>
  <c r="J41" i="1"/>
  <c r="J42" i="1"/>
  <c r="J44" i="1"/>
  <c r="J45" i="1"/>
  <c r="J47" i="1"/>
  <c r="J48" i="1"/>
  <c r="J50" i="1"/>
  <c r="J54" i="1"/>
  <c r="J15" i="1"/>
  <c r="G23" i="1"/>
  <c r="G39" i="1"/>
  <c r="G40" i="1"/>
  <c r="G38" i="1"/>
  <c r="G41" i="1" s="1"/>
  <c r="G43" i="1"/>
  <c r="G42" i="1"/>
  <c r="G44" i="1"/>
  <c r="G53" i="1"/>
  <c r="G52" i="1"/>
  <c r="G16" i="1"/>
  <c r="G15" i="1"/>
  <c r="H52" i="1"/>
  <c r="I52" i="1"/>
  <c r="J52" i="1"/>
  <c r="G28" i="1"/>
  <c r="G51" i="1"/>
  <c r="G46" i="1"/>
  <c r="H54" i="1"/>
  <c r="I55" i="1" l="1"/>
  <c r="J55" i="1"/>
  <c r="H55" i="1"/>
  <c r="G27" i="1"/>
  <c r="G29" i="1" s="1"/>
  <c r="G45" i="1"/>
  <c r="G47" i="1" s="1"/>
  <c r="G55" i="1" s="1"/>
</calcChain>
</file>

<file path=xl/sharedStrings.xml><?xml version="1.0" encoding="utf-8"?>
<sst xmlns="http://schemas.openxmlformats.org/spreadsheetml/2006/main" count="150" uniqueCount="113">
  <si>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</si>
  <si>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</si>
  <si>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</si>
  <si>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</si>
  <si>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</si>
  <si>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</si>
  <si>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</si>
  <si>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</si>
  <si>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</si>
  <si>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</si>
  <si>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</si>
  <si>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</si>
  <si>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</si>
  <si>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</si>
  <si>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</si>
  <si>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1200000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</si>
  <si>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</si>
  <si>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</si>
  <si>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</si>
  <si>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</si>
  <si>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</si>
  <si>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</si>
  <si>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</si>
  <si>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</si>
  <si>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</si>
  <si>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0700000</t>
  </si>
  <si>
    <t>Управління забезпечення медичного обслуговування у сфері охорони здоров`я Чернівецької міської ради</t>
  </si>
  <si>
    <t>0712010</t>
  </si>
  <si>
    <t>2010</t>
  </si>
  <si>
    <t>0731</t>
  </si>
  <si>
    <t>Багатопрофільна стаціонарна медична допомога населенню</t>
  </si>
  <si>
    <t>Програма фінансування робіт пов'язаних з благоустроєм м. Чернівців на 2018-2022роки</t>
  </si>
  <si>
    <t>0443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</si>
  <si>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</si>
  <si>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 xml:space="preserve">Рішення 72 сесії міської ради  VIІ скликання від 05.03.2019 р. №1684 </t>
  </si>
  <si>
    <t>1217310</t>
  </si>
  <si>
    <t>7310</t>
  </si>
  <si>
    <t>Будівництво об'єктів житлово-комунального господарства</t>
  </si>
  <si>
    <t>Рішення 73 сесії міської ради VIІ скликання від 08.11.2019р. №1961</t>
  </si>
  <si>
    <t>Програма розвитку "Охорона здоров'я" м. Чернівців на 2017-2020 роки</t>
  </si>
  <si>
    <t>Фінансове управління Чернівецької міської ради</t>
  </si>
  <si>
    <t>3718110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</si>
  <si>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</si>
  <si>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</si>
  <si>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</si>
  <si>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0718110</t>
  </si>
  <si>
    <t>Програма запобігання надзвичайним ситуаціям та ліквідації їх наслідків в м. Чернівцях на 2016 - 2020 роки</t>
  </si>
  <si>
    <t>Рішення 68 сесії міської ради VIІ скликання від 28.02.2019р. №1645</t>
  </si>
  <si>
    <t>0712100</t>
  </si>
  <si>
    <t>0722</t>
  </si>
  <si>
    <t>2100</t>
  </si>
  <si>
    <t>Стоматологічна допомога населенню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</si>
  <si>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</si>
  <si>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</si>
  <si>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</si>
  <si>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</si>
  <si>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Додаток 6</t>
  </si>
  <si>
    <t>1216030</t>
  </si>
  <si>
    <t>0620</t>
  </si>
  <si>
    <t>6030</t>
  </si>
  <si>
    <t>Організація благоустрою населених пунктів</t>
  </si>
  <si>
    <t>Рішення 46 сесії міської ради  VIІ скликання від 26.12.2017 р. №1046</t>
  </si>
  <si>
    <t>0800000</t>
  </si>
  <si>
    <t>Департамент праці та соціального захисту населення Чернівецької міської ради</t>
  </si>
  <si>
    <t xml:space="preserve">Рішення 63 сесії міської ради  VIІ скликання від 27.09.2018 р. № 1439 </t>
  </si>
  <si>
    <t>0818110</t>
  </si>
  <si>
    <t>Програма "Захист" м. Чернівців на 2019-2021 роки</t>
  </si>
  <si>
    <t>0600000</t>
  </si>
  <si>
    <t>Управління освіти Чернівецької міської ради</t>
  </si>
  <si>
    <t>Програма розвитку освіти міста Чернівців на 2017-2020 роки</t>
  </si>
  <si>
    <t>0611020</t>
  </si>
  <si>
    <t>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</si>
  <si>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</si>
  <si>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</si>
  <si>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</si>
  <si>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</si>
  <si>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1217426</t>
  </si>
  <si>
    <t>7426</t>
  </si>
  <si>
    <t>0453</t>
  </si>
  <si>
    <t>Інші заходи у сфері електротранспорту</t>
  </si>
  <si>
    <t>1217670</t>
  </si>
  <si>
    <t>7670</t>
  </si>
  <si>
    <t>0490</t>
  </si>
  <si>
    <t>Внески до статутного капіталу суб'єктів господарювання</t>
  </si>
  <si>
    <t>1213036</t>
  </si>
  <si>
    <t>3036</t>
  </si>
  <si>
    <t>1070</t>
  </si>
  <si>
    <t>Компенсаційні виплати на пільговий проїзд електротранспортом окремим категоріям громадян</t>
  </si>
  <si>
    <t>0712152</t>
  </si>
  <si>
    <t>2152</t>
  </si>
  <si>
    <t>Інші програми та заходи у сфері охорони здоров`я</t>
  </si>
  <si>
    <t>Управління по фізичній культурі та спорту Чернівецької міської ради</t>
  </si>
  <si>
    <t>Проведення навчально-тренувальних зборів і змагань з олімпійських видів спорту</t>
  </si>
  <si>
    <t>Утримання та навчально-тренувальна робота комунальних дитячо-юнацьких спортивних шкіл</t>
  </si>
  <si>
    <t>0810</t>
  </si>
  <si>
    <t>Рішення 18 сесії VIІ скликання від 01.12.2016 р. №482</t>
  </si>
  <si>
    <t>0180</t>
  </si>
  <si>
    <t>Інші субвенції з місцевого бюджету</t>
  </si>
  <si>
    <t>2030</t>
  </si>
  <si>
    <t>0733</t>
  </si>
  <si>
    <t>Лікарсько-акушерська допомога вагітним, породіллям та новонародженим</t>
  </si>
  <si>
    <t>2080</t>
  </si>
  <si>
    <t>0721</t>
  </si>
  <si>
    <t>Амбулаторно-поліклінічна допомога населенню, крім первинної медичної допомоги</t>
  </si>
  <si>
    <t>0712030</t>
  </si>
  <si>
    <t>0712080</t>
  </si>
  <si>
    <t>0712151</t>
  </si>
  <si>
    <t>2151</t>
  </si>
  <si>
    <t>Забезпечення діяльності інших закладів у сфері охорони здоров`я</t>
  </si>
  <si>
    <t>0615031</t>
  </si>
  <si>
    <t>Рішення 77 сесії міської ради VIІ скликання від 07.02.2020р. №2069</t>
  </si>
  <si>
    <t>Програма розвитку фізичної культури і спорту в м. Чернівцях на 2017-2020 роки</t>
  </si>
  <si>
    <r>
      <rPr>
        <u/>
        <sz val="10"/>
        <rFont val="Times New Roman"/>
        <family val="1"/>
        <charset val="204"/>
      </rPr>
      <t>04.06.2020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</si>
</sst>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86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0" xfId="0" applyNumberFormat="1" applyFont="1"/>
    <xf numFmtId="4" fontId="5" fillId="0" borderId="0" xfId="0" applyNumberFormat="1" applyFont="1" applyFill="1"/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" fontId="5" fillId="0" borderId="2" xfId="2" applyNumberFormat="1" applyFont="1" applyFill="1" applyBorder="1" applyAlignment="1">
      <alignment vertical="center" wrapText="1"/>
    </xf>
    <xf numFmtId="0" fontId="5" fillId="0" borderId="0" xfId="2" applyFont="1" applyFill="1"/>
    <xf numFmtId="49" fontId="3" fillId="0" borderId="3" xfId="2" applyNumberFormat="1" applyFont="1" applyFill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4" fontId="3" fillId="0" borderId="2" xfId="2" applyNumberFormat="1" applyFont="1" applyFill="1" applyBorder="1" applyAlignment="1">
      <alignment vertical="center" wrapText="1"/>
    </xf>
    <xf numFmtId="4" fontId="3" fillId="0" borderId="1" xfId="2" applyNumberFormat="1" applyFont="1" applyFill="1" applyBorder="1" applyAlignment="1">
      <alignment vertical="center" wrapText="1"/>
    </xf>
    <xf numFmtId="0" fontId="3" fillId="0" borderId="0" xfId="2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quotePrefix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одаток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showZeros="0" tabSelected="1" view="pageBreakPreview" zoomScale="75" zoomScaleNormal="75" zoomScaleSheetLayoutView="75" workbookViewId="0">
      <pane ySplit="12" topLeftCell="A28" activePane="bottomLeft" state="frozen"/>
      <selection pane="bottomLeft" activeCell="D3" sqref="D3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7.5703125" style="2" customWidth="1"/>
    <col min="12" max="12" width="19.855468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">
      <c r="H1" s="37" t="s">
        <v>56</v>
      </c>
      <c r="J1" s="37"/>
    </row>
    <row r="2" spans="1:10" ht="13.5" customHeight="1" x14ac:dyDescent="0.2">
      <c r="H2" s="37" t="s">
        <v>23</v>
      </c>
      <c r="J2" s="37"/>
    </row>
    <row r="3" spans="1:10" ht="13.5" customHeight="1" x14ac:dyDescent="0.2">
      <c r="H3" s="37" t="s">
        <v>112</v>
      </c>
      <c r="J3" s="37"/>
    </row>
    <row r="5" spans="1:10" ht="18.75" customHeight="1" x14ac:dyDescent="0.3">
      <c r="A5" s="83" t="s">
        <v>24</v>
      </c>
      <c r="B5" s="83"/>
      <c r="C5" s="83"/>
      <c r="D5" s="83"/>
      <c r="E5" s="83"/>
      <c r="F5" s="83"/>
      <c r="G5" s="83"/>
      <c r="H5" s="83"/>
      <c r="I5" s="83"/>
      <c r="J5" s="83"/>
    </row>
    <row r="6" spans="1:10" ht="14.25" customHeight="1" x14ac:dyDescent="0.3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ht="14.25" customHeight="1" x14ac:dyDescent="0.3">
      <c r="A7" s="33" t="s">
        <v>22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4.25" customHeight="1" x14ac:dyDescent="0.3">
      <c r="A8" s="32" t="s">
        <v>21</v>
      </c>
      <c r="B8" s="31"/>
      <c r="C8" s="31"/>
      <c r="D8" s="31"/>
      <c r="E8" s="31"/>
      <c r="F8" s="31"/>
      <c r="G8" s="31"/>
      <c r="H8" s="31"/>
      <c r="I8" s="31"/>
      <c r="J8" s="31"/>
    </row>
    <row r="9" spans="1:10" ht="14.25" customHeight="1" x14ac:dyDescent="0.2">
      <c r="I9" s="6"/>
      <c r="J9" s="24" t="s">
        <v>0</v>
      </c>
    </row>
    <row r="10" spans="1:10" s="3" customFormat="1" ht="40.15" customHeight="1" x14ac:dyDescent="0.2">
      <c r="A10" s="74" t="s">
        <v>17</v>
      </c>
      <c r="B10" s="74" t="s">
        <v>18</v>
      </c>
      <c r="C10" s="74" t="s">
        <v>19</v>
      </c>
      <c r="D10" s="84" t="s">
        <v>20</v>
      </c>
      <c r="E10" s="76" t="s">
        <v>3</v>
      </c>
      <c r="F10" s="76" t="s">
        <v>13</v>
      </c>
      <c r="G10" s="76" t="s">
        <v>4</v>
      </c>
      <c r="H10" s="76" t="s">
        <v>1</v>
      </c>
      <c r="I10" s="78" t="s">
        <v>2</v>
      </c>
      <c r="J10" s="79"/>
    </row>
    <row r="11" spans="1:10" s="3" customFormat="1" ht="66" customHeight="1" x14ac:dyDescent="0.2">
      <c r="A11" s="75"/>
      <c r="B11" s="75"/>
      <c r="C11" s="75"/>
      <c r="D11" s="85"/>
      <c r="E11" s="72"/>
      <c r="F11" s="72"/>
      <c r="G11" s="72"/>
      <c r="H11" s="72"/>
      <c r="I11" s="17" t="s">
        <v>5</v>
      </c>
      <c r="J11" s="17" t="s">
        <v>6</v>
      </c>
    </row>
    <row r="12" spans="1:10" s="3" customFormat="1" ht="13.5" customHeight="1" x14ac:dyDescent="0.2">
      <c r="A12" s="19" t="s">
        <v>10</v>
      </c>
      <c r="B12" s="19" t="s">
        <v>11</v>
      </c>
      <c r="C12" s="19" t="s">
        <v>12</v>
      </c>
      <c r="D12" s="20">
        <v>4</v>
      </c>
      <c r="E12" s="18">
        <v>5</v>
      </c>
      <c r="F12" s="18">
        <v>6</v>
      </c>
      <c r="G12" s="18">
        <v>7</v>
      </c>
      <c r="H12" s="18">
        <v>8</v>
      </c>
      <c r="I12" s="17">
        <v>9</v>
      </c>
      <c r="J12" s="17">
        <v>10</v>
      </c>
    </row>
    <row r="13" spans="1:10" s="3" customFormat="1" ht="32.25" customHeight="1" x14ac:dyDescent="0.2">
      <c r="A13" s="63" t="s">
        <v>67</v>
      </c>
      <c r="B13" s="25"/>
      <c r="C13" s="25"/>
      <c r="D13" s="26" t="s">
        <v>68</v>
      </c>
      <c r="E13" s="77" t="s">
        <v>69</v>
      </c>
      <c r="F13" s="77" t="s">
        <v>110</v>
      </c>
      <c r="G13" s="41">
        <f>G14</f>
        <v>12112666</v>
      </c>
      <c r="H13" s="41">
        <f>H14</f>
        <v>7149690</v>
      </c>
      <c r="I13" s="41">
        <f>I14</f>
        <v>4962976</v>
      </c>
      <c r="J13" s="41">
        <f>J14</f>
        <v>4962976</v>
      </c>
    </row>
    <row r="14" spans="1:10" s="3" customFormat="1" ht="47.25" customHeight="1" x14ac:dyDescent="0.2">
      <c r="A14" s="27" t="s">
        <v>70</v>
      </c>
      <c r="B14" s="27" t="s">
        <v>71</v>
      </c>
      <c r="C14" s="27" t="s">
        <v>72</v>
      </c>
      <c r="D14" s="28" t="s">
        <v>73</v>
      </c>
      <c r="E14" s="77"/>
      <c r="F14" s="77"/>
      <c r="G14" s="45">
        <f>H14+I14</f>
        <v>12112666</v>
      </c>
      <c r="H14" s="45">
        <f>3351700+3797990</f>
        <v>7149690</v>
      </c>
      <c r="I14" s="45">
        <f>1135100+3827876</f>
        <v>4962976</v>
      </c>
      <c r="J14" s="45">
        <f>1135100+3827876</f>
        <v>4962976</v>
      </c>
    </row>
    <row r="15" spans="1:10" s="3" customFormat="1" ht="47.25" customHeight="1" x14ac:dyDescent="0.2">
      <c r="A15" s="25" t="s">
        <v>15</v>
      </c>
      <c r="B15" s="25"/>
      <c r="C15" s="25"/>
      <c r="D15" s="26" t="s">
        <v>16</v>
      </c>
      <c r="E15" s="77"/>
      <c r="F15" s="77"/>
      <c r="G15" s="41">
        <f>G16</f>
        <v>-1226300</v>
      </c>
      <c r="H15" s="41">
        <f>H16</f>
        <v>-1226300</v>
      </c>
      <c r="I15" s="41">
        <f>I16</f>
        <v>0</v>
      </c>
      <c r="J15" s="41">
        <f>J16</f>
        <v>0</v>
      </c>
    </row>
    <row r="16" spans="1:10" s="3" customFormat="1" ht="47.25" customHeight="1" x14ac:dyDescent="0.2">
      <c r="A16" s="27" t="s">
        <v>84</v>
      </c>
      <c r="B16" s="27" t="s">
        <v>85</v>
      </c>
      <c r="C16" s="27" t="s">
        <v>86</v>
      </c>
      <c r="D16" s="28" t="s">
        <v>87</v>
      </c>
      <c r="E16" s="77"/>
      <c r="F16" s="77"/>
      <c r="G16" s="45">
        <f>H16+I16</f>
        <v>-1226300</v>
      </c>
      <c r="H16" s="45">
        <v>-1226300</v>
      </c>
      <c r="I16" s="45"/>
      <c r="J16" s="45"/>
    </row>
    <row r="17" spans="1:10" s="3" customFormat="1" ht="32.25" customHeight="1" x14ac:dyDescent="0.2">
      <c r="A17" s="69" t="s">
        <v>14</v>
      </c>
      <c r="B17" s="69"/>
      <c r="C17" s="69"/>
      <c r="D17" s="69"/>
      <c r="E17" s="77"/>
      <c r="F17" s="77"/>
      <c r="G17" s="41">
        <f>G13+G15</f>
        <v>10886366</v>
      </c>
      <c r="H17" s="41">
        <f>H13+H15</f>
        <v>5923390</v>
      </c>
      <c r="I17" s="41">
        <f>I13+I15</f>
        <v>4962976</v>
      </c>
      <c r="J17" s="41">
        <f>J13+J15</f>
        <v>4962976</v>
      </c>
    </row>
    <row r="18" spans="1:10" s="3" customFormat="1" ht="38.25" customHeight="1" x14ac:dyDescent="0.2">
      <c r="A18" s="25" t="s">
        <v>25</v>
      </c>
      <c r="B18" s="25"/>
      <c r="C18" s="25"/>
      <c r="D18" s="26" t="s">
        <v>26</v>
      </c>
      <c r="E18" s="76" t="s">
        <v>39</v>
      </c>
      <c r="F18" s="76" t="s">
        <v>38</v>
      </c>
      <c r="G18" s="41">
        <f>SUM(G19:G25)</f>
        <v>12059940</v>
      </c>
      <c r="H18" s="41">
        <f>SUM(H19:H25)</f>
        <v>11024835</v>
      </c>
      <c r="I18" s="41">
        <f>SUM(I19:I25)</f>
        <v>1035105</v>
      </c>
      <c r="J18" s="41">
        <f>SUM(J19:J25)</f>
        <v>1035105</v>
      </c>
    </row>
    <row r="19" spans="1:10" s="3" customFormat="1" ht="38.25" customHeight="1" x14ac:dyDescent="0.2">
      <c r="A19" s="38" t="s">
        <v>27</v>
      </c>
      <c r="B19" s="38" t="s">
        <v>28</v>
      </c>
      <c r="C19" s="39" t="s">
        <v>29</v>
      </c>
      <c r="D19" s="40" t="s">
        <v>30</v>
      </c>
      <c r="E19" s="71"/>
      <c r="F19" s="71"/>
      <c r="G19" s="45">
        <f t="shared" ref="G19:G25" si="0">H19+I19</f>
        <v>1708240</v>
      </c>
      <c r="H19" s="45">
        <v>1708240</v>
      </c>
      <c r="I19" s="41"/>
      <c r="J19" s="41"/>
    </row>
    <row r="20" spans="1:10" s="3" customFormat="1" ht="38.25" customHeight="1" x14ac:dyDescent="0.2">
      <c r="A20" s="38" t="s">
        <v>104</v>
      </c>
      <c r="B20" s="38" t="s">
        <v>98</v>
      </c>
      <c r="C20" s="51" t="s">
        <v>99</v>
      </c>
      <c r="D20" s="50" t="s">
        <v>100</v>
      </c>
      <c r="E20" s="71"/>
      <c r="F20" s="71"/>
      <c r="G20" s="45">
        <f t="shared" si="0"/>
        <v>-228</v>
      </c>
      <c r="H20" s="45">
        <v>-397068</v>
      </c>
      <c r="I20" s="45">
        <v>396840</v>
      </c>
      <c r="J20" s="45">
        <v>396840</v>
      </c>
    </row>
    <row r="21" spans="1:10" s="3" customFormat="1" ht="38.25" customHeight="1" x14ac:dyDescent="0.2">
      <c r="A21" s="38" t="s">
        <v>105</v>
      </c>
      <c r="B21" s="38" t="s">
        <v>101</v>
      </c>
      <c r="C21" s="51" t="s">
        <v>102</v>
      </c>
      <c r="D21" s="50" t="s">
        <v>103</v>
      </c>
      <c r="E21" s="71"/>
      <c r="F21" s="71"/>
      <c r="G21" s="45">
        <f t="shared" si="0"/>
        <v>-323085</v>
      </c>
      <c r="H21" s="45">
        <v>-643372</v>
      </c>
      <c r="I21" s="45">
        <v>320287</v>
      </c>
      <c r="J21" s="45">
        <v>320287</v>
      </c>
    </row>
    <row r="22" spans="1:10" s="3" customFormat="1" ht="38.25" customHeight="1" x14ac:dyDescent="0.2">
      <c r="A22" s="38" t="s">
        <v>48</v>
      </c>
      <c r="B22" s="38" t="s">
        <v>50</v>
      </c>
      <c r="C22" s="51" t="s">
        <v>49</v>
      </c>
      <c r="D22" s="50" t="s">
        <v>51</v>
      </c>
      <c r="E22" s="71"/>
      <c r="F22" s="71"/>
      <c r="G22" s="45">
        <f t="shared" si="0"/>
        <v>4198714</v>
      </c>
      <c r="H22" s="45">
        <v>3880736</v>
      </c>
      <c r="I22" s="45">
        <v>317978</v>
      </c>
      <c r="J22" s="45">
        <v>317978</v>
      </c>
    </row>
    <row r="23" spans="1:10" s="3" customFormat="1" ht="35.450000000000003" customHeight="1" x14ac:dyDescent="0.2">
      <c r="A23" s="38" t="s">
        <v>52</v>
      </c>
      <c r="B23" s="38" t="s">
        <v>54</v>
      </c>
      <c r="C23" s="51" t="s">
        <v>53</v>
      </c>
      <c r="D23" s="50" t="s">
        <v>55</v>
      </c>
      <c r="E23" s="71"/>
      <c r="F23" s="71"/>
      <c r="G23" s="45">
        <f t="shared" si="0"/>
        <v>5920000</v>
      </c>
      <c r="H23" s="45">
        <v>5920000</v>
      </c>
      <c r="I23" s="45"/>
      <c r="J23" s="45"/>
    </row>
    <row r="24" spans="1:10" s="3" customFormat="1" ht="35.450000000000003" customHeight="1" x14ac:dyDescent="0.2">
      <c r="A24" s="38" t="s">
        <v>106</v>
      </c>
      <c r="B24" s="38" t="s">
        <v>107</v>
      </c>
      <c r="C24" s="51" t="s">
        <v>53</v>
      </c>
      <c r="D24" s="50" t="s">
        <v>108</v>
      </c>
      <c r="E24" s="71"/>
      <c r="F24" s="71"/>
      <c r="G24" s="45">
        <f t="shared" si="0"/>
        <v>-21201</v>
      </c>
      <c r="H24" s="45">
        <v>-21201</v>
      </c>
      <c r="I24" s="45"/>
      <c r="J24" s="45"/>
    </row>
    <row r="25" spans="1:10" s="3" customFormat="1" ht="35.450000000000003" customHeight="1" x14ac:dyDescent="0.2">
      <c r="A25" s="38" t="s">
        <v>88</v>
      </c>
      <c r="B25" s="38" t="s">
        <v>89</v>
      </c>
      <c r="C25" s="38" t="s">
        <v>53</v>
      </c>
      <c r="D25" s="65" t="s">
        <v>90</v>
      </c>
      <c r="E25" s="71"/>
      <c r="F25" s="71"/>
      <c r="G25" s="45">
        <f t="shared" si="0"/>
        <v>577500</v>
      </c>
      <c r="H25" s="45">
        <v>577500</v>
      </c>
      <c r="I25" s="45"/>
      <c r="J25" s="45"/>
    </row>
    <row r="26" spans="1:10" s="3" customFormat="1" ht="27.6" customHeight="1" x14ac:dyDescent="0.2">
      <c r="A26" s="69" t="s">
        <v>14</v>
      </c>
      <c r="B26" s="69"/>
      <c r="C26" s="69"/>
      <c r="D26" s="69"/>
      <c r="E26" s="72"/>
      <c r="F26" s="72"/>
      <c r="G26" s="41">
        <f>G18</f>
        <v>12059940</v>
      </c>
      <c r="H26" s="41">
        <f>H18</f>
        <v>11024835</v>
      </c>
      <c r="I26" s="41">
        <f>I18</f>
        <v>1035105</v>
      </c>
      <c r="J26" s="41">
        <f>J18</f>
        <v>1035105</v>
      </c>
    </row>
    <row r="27" spans="1:10" s="57" customFormat="1" ht="34.9" customHeight="1" x14ac:dyDescent="0.2">
      <c r="A27" s="54" t="s">
        <v>62</v>
      </c>
      <c r="B27" s="54"/>
      <c r="C27" s="54"/>
      <c r="D27" s="55" t="s">
        <v>63</v>
      </c>
      <c r="E27" s="80" t="s">
        <v>66</v>
      </c>
      <c r="F27" s="80" t="s">
        <v>64</v>
      </c>
      <c r="G27" s="56">
        <f>H27+I27</f>
        <v>2000000</v>
      </c>
      <c r="H27" s="56">
        <f>SUM(H28:H28)</f>
        <v>2000000</v>
      </c>
      <c r="I27" s="56">
        <f>SUM(I28:I28)</f>
        <v>0</v>
      </c>
      <c r="J27" s="56"/>
    </row>
    <row r="28" spans="1:10" s="57" customFormat="1" ht="30.6" customHeight="1" x14ac:dyDescent="0.2">
      <c r="A28" s="58" t="s">
        <v>65</v>
      </c>
      <c r="B28" s="58" t="s">
        <v>42</v>
      </c>
      <c r="C28" s="58" t="s">
        <v>43</v>
      </c>
      <c r="D28" s="59" t="s">
        <v>44</v>
      </c>
      <c r="E28" s="81"/>
      <c r="F28" s="81"/>
      <c r="G28" s="60">
        <f>H28+I28</f>
        <v>2000000</v>
      </c>
      <c r="H28" s="60">
        <v>2000000</v>
      </c>
      <c r="I28" s="61"/>
      <c r="J28" s="61"/>
    </row>
    <row r="29" spans="1:10" s="62" customFormat="1" ht="26.45" customHeight="1" x14ac:dyDescent="0.2">
      <c r="A29" s="73" t="s">
        <v>14</v>
      </c>
      <c r="B29" s="73"/>
      <c r="C29" s="73"/>
      <c r="D29" s="73"/>
      <c r="E29" s="82"/>
      <c r="F29" s="82"/>
      <c r="G29" s="56">
        <f>G27</f>
        <v>2000000</v>
      </c>
      <c r="H29" s="56">
        <f>H27</f>
        <v>2000000</v>
      </c>
      <c r="I29" s="56">
        <f>I27</f>
        <v>0</v>
      </c>
      <c r="J29" s="56"/>
    </row>
    <row r="30" spans="1:10" s="3" customFormat="1" ht="30" customHeight="1" x14ac:dyDescent="0.2">
      <c r="A30" s="63" t="s">
        <v>67</v>
      </c>
      <c r="B30" s="25"/>
      <c r="C30" s="25"/>
      <c r="D30" s="26" t="s">
        <v>68</v>
      </c>
      <c r="E30" s="80" t="s">
        <v>111</v>
      </c>
      <c r="F30" s="80" t="s">
        <v>95</v>
      </c>
      <c r="G30" s="41">
        <f>G31</f>
        <v>198200</v>
      </c>
      <c r="H30" s="41">
        <f>H31</f>
        <v>198200</v>
      </c>
      <c r="I30" s="41">
        <f>I31</f>
        <v>0</v>
      </c>
      <c r="J30" s="41">
        <f>J31</f>
        <v>0</v>
      </c>
    </row>
    <row r="31" spans="1:10" s="3" customFormat="1" ht="37.15" customHeight="1" x14ac:dyDescent="0.2">
      <c r="A31" s="27" t="s">
        <v>109</v>
      </c>
      <c r="B31" s="66">
        <v>5031</v>
      </c>
      <c r="C31" s="68" t="s">
        <v>94</v>
      </c>
      <c r="D31" s="67" t="s">
        <v>93</v>
      </c>
      <c r="E31" s="81"/>
      <c r="F31" s="81"/>
      <c r="G31" s="45">
        <f>H31+I31</f>
        <v>198200</v>
      </c>
      <c r="H31" s="45">
        <v>198200</v>
      </c>
      <c r="I31" s="45"/>
      <c r="J31" s="45"/>
    </row>
    <row r="32" spans="1:10" s="62" customFormat="1" ht="29.45" customHeight="1" x14ac:dyDescent="0.2">
      <c r="A32" s="64">
        <v>1100000</v>
      </c>
      <c r="B32" s="64"/>
      <c r="C32" s="64"/>
      <c r="D32" s="55" t="s">
        <v>91</v>
      </c>
      <c r="E32" s="81"/>
      <c r="F32" s="81"/>
      <c r="G32" s="56">
        <f>G33+G34</f>
        <v>-500000</v>
      </c>
      <c r="H32" s="56">
        <f>H33+H34</f>
        <v>-500000</v>
      </c>
      <c r="I32" s="56"/>
      <c r="J32" s="56"/>
    </row>
    <row r="33" spans="1:12" s="62" customFormat="1" ht="30.6" customHeight="1" x14ac:dyDescent="0.2">
      <c r="A33" s="66">
        <v>1115011</v>
      </c>
      <c r="B33" s="66">
        <v>5011</v>
      </c>
      <c r="C33" s="68" t="s">
        <v>94</v>
      </c>
      <c r="D33" s="67" t="s">
        <v>92</v>
      </c>
      <c r="E33" s="81"/>
      <c r="F33" s="81"/>
      <c r="G33" s="60">
        <f>H33+I33</f>
        <v>-180000</v>
      </c>
      <c r="H33" s="60">
        <v>-180000</v>
      </c>
      <c r="I33" s="56"/>
      <c r="J33" s="56"/>
    </row>
    <row r="34" spans="1:12" s="62" customFormat="1" ht="30.6" customHeight="1" x14ac:dyDescent="0.2">
      <c r="A34" s="66">
        <v>1115031</v>
      </c>
      <c r="B34" s="66">
        <v>5031</v>
      </c>
      <c r="C34" s="68" t="s">
        <v>94</v>
      </c>
      <c r="D34" s="67" t="s">
        <v>93</v>
      </c>
      <c r="E34" s="81"/>
      <c r="F34" s="81"/>
      <c r="G34" s="60">
        <f>H34+I34</f>
        <v>-320000</v>
      </c>
      <c r="H34" s="60">
        <v>-320000</v>
      </c>
      <c r="I34" s="56"/>
      <c r="J34" s="56"/>
    </row>
    <row r="35" spans="1:12" s="62" customFormat="1" ht="26.45" customHeight="1" x14ac:dyDescent="0.2">
      <c r="A35" s="64">
        <v>3700000</v>
      </c>
      <c r="B35" s="66"/>
      <c r="C35" s="68"/>
      <c r="D35" s="26" t="s">
        <v>40</v>
      </c>
      <c r="E35" s="81"/>
      <c r="F35" s="81"/>
      <c r="G35" s="56">
        <f>G36</f>
        <v>500000</v>
      </c>
      <c r="H35" s="56">
        <f>H36</f>
        <v>500000</v>
      </c>
      <c r="I35" s="60">
        <f>I36</f>
        <v>0</v>
      </c>
      <c r="J35" s="60">
        <f>J36</f>
        <v>0</v>
      </c>
    </row>
    <row r="36" spans="1:12" s="62" customFormat="1" ht="26.45" customHeight="1" x14ac:dyDescent="0.2">
      <c r="A36" s="64">
        <v>3719770</v>
      </c>
      <c r="B36" s="66">
        <v>9770</v>
      </c>
      <c r="C36" s="68" t="s">
        <v>96</v>
      </c>
      <c r="D36" s="28" t="s">
        <v>97</v>
      </c>
      <c r="E36" s="81"/>
      <c r="F36" s="81"/>
      <c r="G36" s="60">
        <f>H36</f>
        <v>500000</v>
      </c>
      <c r="H36" s="60">
        <v>500000</v>
      </c>
      <c r="I36" s="56"/>
      <c r="J36" s="56"/>
    </row>
    <row r="37" spans="1:12" s="62" customFormat="1" ht="26.45" customHeight="1" x14ac:dyDescent="0.2">
      <c r="A37" s="73" t="s">
        <v>14</v>
      </c>
      <c r="B37" s="73"/>
      <c r="C37" s="73"/>
      <c r="D37" s="73"/>
      <c r="E37" s="82"/>
      <c r="F37" s="82"/>
      <c r="G37" s="56">
        <f>SUM(G30+G32+G35)</f>
        <v>198200</v>
      </c>
      <c r="H37" s="56">
        <f>SUM(H30+H32+H35)</f>
        <v>198200</v>
      </c>
      <c r="I37" s="56">
        <f>SUM(I30+I32+I35)</f>
        <v>0</v>
      </c>
      <c r="J37" s="56">
        <f>SUM(J30+J32+J35)</f>
        <v>0</v>
      </c>
    </row>
    <row r="38" spans="1:12" s="3" customFormat="1" ht="31.15" customHeight="1" x14ac:dyDescent="0.2">
      <c r="A38" s="25" t="s">
        <v>15</v>
      </c>
      <c r="B38" s="25"/>
      <c r="C38" s="25"/>
      <c r="D38" s="26" t="s">
        <v>16</v>
      </c>
      <c r="E38" s="77" t="s">
        <v>74</v>
      </c>
      <c r="F38" s="77" t="s">
        <v>75</v>
      </c>
      <c r="G38" s="47">
        <f>G39+G40</f>
        <v>1226300</v>
      </c>
      <c r="H38" s="47">
        <f>H39+H40</f>
        <v>-1300000</v>
      </c>
      <c r="I38" s="47">
        <f>I39+I40</f>
        <v>2526300</v>
      </c>
      <c r="J38" s="47">
        <f>J39+J40</f>
        <v>2526300</v>
      </c>
      <c r="L38" s="48"/>
    </row>
    <row r="39" spans="1:12" s="42" customFormat="1" ht="31.9" customHeight="1" x14ac:dyDescent="0.2">
      <c r="A39" s="27" t="s">
        <v>76</v>
      </c>
      <c r="B39" s="27" t="s">
        <v>77</v>
      </c>
      <c r="C39" s="27" t="s">
        <v>78</v>
      </c>
      <c r="D39" s="28" t="s">
        <v>79</v>
      </c>
      <c r="E39" s="77"/>
      <c r="F39" s="77"/>
      <c r="G39" s="46">
        <f>H39+I39</f>
        <v>-1300000</v>
      </c>
      <c r="H39" s="46">
        <v>-1300000</v>
      </c>
      <c r="I39" s="45"/>
      <c r="J39" s="45"/>
      <c r="L39" s="49"/>
    </row>
    <row r="40" spans="1:12" s="42" customFormat="1" ht="31.9" customHeight="1" x14ac:dyDescent="0.2">
      <c r="A40" s="27" t="s">
        <v>80</v>
      </c>
      <c r="B40" s="27" t="s">
        <v>81</v>
      </c>
      <c r="C40" s="27" t="s">
        <v>82</v>
      </c>
      <c r="D40" s="28" t="s">
        <v>83</v>
      </c>
      <c r="E40" s="77"/>
      <c r="F40" s="77"/>
      <c r="G40" s="46">
        <f>H40+I40</f>
        <v>2526300</v>
      </c>
      <c r="H40" s="46"/>
      <c r="I40" s="45">
        <v>2526300</v>
      </c>
      <c r="J40" s="45">
        <v>2526300</v>
      </c>
      <c r="L40" s="49"/>
    </row>
    <row r="41" spans="1:12" s="3" customFormat="1" ht="21.75" customHeight="1" x14ac:dyDescent="0.2">
      <c r="A41" s="69" t="s">
        <v>14</v>
      </c>
      <c r="B41" s="69"/>
      <c r="C41" s="69"/>
      <c r="D41" s="69"/>
      <c r="E41" s="77"/>
      <c r="F41" s="77"/>
      <c r="G41" s="41">
        <f>G38</f>
        <v>1226300</v>
      </c>
      <c r="H41" s="41">
        <f>H38</f>
        <v>-1300000</v>
      </c>
      <c r="I41" s="41">
        <f>I38</f>
        <v>2526300</v>
      </c>
      <c r="J41" s="41">
        <f>J38</f>
        <v>2526300</v>
      </c>
    </row>
    <row r="42" spans="1:12" s="42" customFormat="1" ht="32.450000000000003" customHeight="1" x14ac:dyDescent="0.2">
      <c r="A42" s="25" t="s">
        <v>15</v>
      </c>
      <c r="B42" s="25"/>
      <c r="C42" s="25"/>
      <c r="D42" s="26" t="s">
        <v>16</v>
      </c>
      <c r="E42" s="76" t="s">
        <v>31</v>
      </c>
      <c r="F42" s="76" t="s">
        <v>61</v>
      </c>
      <c r="G42" s="47">
        <f>SUM(G43:G43)</f>
        <v>-389846</v>
      </c>
      <c r="H42" s="47">
        <f>SUM(H43:H43)</f>
        <v>-389846</v>
      </c>
      <c r="I42" s="47">
        <f>SUM(I43:I43)</f>
        <v>0</v>
      </c>
      <c r="J42" s="47">
        <f>SUM(J43:J43)</f>
        <v>0</v>
      </c>
    </row>
    <row r="43" spans="1:12" s="42" customFormat="1" ht="30.6" customHeight="1" x14ac:dyDescent="0.2">
      <c r="A43" s="27" t="s">
        <v>57</v>
      </c>
      <c r="B43" s="27" t="s">
        <v>59</v>
      </c>
      <c r="C43" s="27" t="s">
        <v>58</v>
      </c>
      <c r="D43" s="28" t="s">
        <v>60</v>
      </c>
      <c r="E43" s="71"/>
      <c r="F43" s="71"/>
      <c r="G43" s="46">
        <f>H43+I43</f>
        <v>-389846</v>
      </c>
      <c r="H43" s="46">
        <v>-389846</v>
      </c>
      <c r="I43" s="45"/>
      <c r="J43" s="45"/>
    </row>
    <row r="44" spans="1:12" s="42" customFormat="1" ht="24" customHeight="1" x14ac:dyDescent="0.2">
      <c r="A44" s="69" t="s">
        <v>14</v>
      </c>
      <c r="B44" s="69"/>
      <c r="C44" s="69"/>
      <c r="D44" s="69"/>
      <c r="E44" s="72"/>
      <c r="F44" s="72"/>
      <c r="G44" s="47">
        <f>G42</f>
        <v>-389846</v>
      </c>
      <c r="H44" s="47">
        <f>H42</f>
        <v>-389846</v>
      </c>
      <c r="I44" s="47">
        <f>I42</f>
        <v>0</v>
      </c>
      <c r="J44" s="47">
        <f>J42</f>
        <v>0</v>
      </c>
    </row>
    <row r="45" spans="1:12" s="42" customFormat="1" ht="27" customHeight="1" x14ac:dyDescent="0.2">
      <c r="A45" s="25" t="s">
        <v>15</v>
      </c>
      <c r="B45" s="25"/>
      <c r="C45" s="25"/>
      <c r="D45" s="26" t="s">
        <v>16</v>
      </c>
      <c r="E45" s="76" t="s">
        <v>33</v>
      </c>
      <c r="F45" s="76" t="s">
        <v>34</v>
      </c>
      <c r="G45" s="47">
        <f>H45+I45</f>
        <v>389846</v>
      </c>
      <c r="H45" s="47">
        <f>SUM(H46:H46)</f>
        <v>0</v>
      </c>
      <c r="I45" s="47">
        <f>SUM(I46:I46)</f>
        <v>389846</v>
      </c>
      <c r="J45" s="47">
        <f>SUM(J46:J46)</f>
        <v>389846</v>
      </c>
    </row>
    <row r="46" spans="1:12" s="42" customFormat="1" ht="27" customHeight="1" x14ac:dyDescent="0.2">
      <c r="A46" s="30" t="s">
        <v>35</v>
      </c>
      <c r="B46" s="30" t="s">
        <v>36</v>
      </c>
      <c r="C46" s="30" t="s">
        <v>32</v>
      </c>
      <c r="D46" s="43" t="s">
        <v>37</v>
      </c>
      <c r="E46" s="71"/>
      <c r="F46" s="71"/>
      <c r="G46" s="46">
        <f>H46+I46</f>
        <v>389846</v>
      </c>
      <c r="H46" s="46"/>
      <c r="I46" s="45">
        <v>389846</v>
      </c>
      <c r="J46" s="45">
        <v>389846</v>
      </c>
    </row>
    <row r="47" spans="1:12" s="42" customFormat="1" ht="28.9" customHeight="1" x14ac:dyDescent="0.2">
      <c r="A47" s="69" t="s">
        <v>14</v>
      </c>
      <c r="B47" s="69"/>
      <c r="C47" s="69"/>
      <c r="D47" s="69"/>
      <c r="E47" s="72"/>
      <c r="F47" s="72"/>
      <c r="G47" s="47">
        <f>G45</f>
        <v>389846</v>
      </c>
      <c r="H47" s="47">
        <f>H45</f>
        <v>0</v>
      </c>
      <c r="I47" s="47">
        <f>I45</f>
        <v>389846</v>
      </c>
      <c r="J47" s="47">
        <f>J45</f>
        <v>389846</v>
      </c>
    </row>
    <row r="48" spans="1:12" s="3" customFormat="1" ht="32.25" customHeight="1" x14ac:dyDescent="0.2">
      <c r="A48" s="25" t="s">
        <v>25</v>
      </c>
      <c r="B48" s="25"/>
      <c r="C48" s="25"/>
      <c r="D48" s="26" t="s">
        <v>26</v>
      </c>
      <c r="E48" s="71" t="s">
        <v>46</v>
      </c>
      <c r="F48" s="71" t="s">
        <v>47</v>
      </c>
      <c r="G48" s="47">
        <f>H48+I48</f>
        <v>3000000</v>
      </c>
      <c r="H48" s="47">
        <f>H49</f>
        <v>2640000</v>
      </c>
      <c r="I48" s="47">
        <f>I49</f>
        <v>360000</v>
      </c>
      <c r="J48" s="47">
        <f>J49</f>
        <v>360000</v>
      </c>
    </row>
    <row r="49" spans="1:10" s="42" customFormat="1" ht="30.6" customHeight="1" x14ac:dyDescent="0.2">
      <c r="A49" s="30" t="s">
        <v>45</v>
      </c>
      <c r="B49" s="30" t="s">
        <v>42</v>
      </c>
      <c r="C49" s="30" t="s">
        <v>43</v>
      </c>
      <c r="D49" s="50" t="s">
        <v>44</v>
      </c>
      <c r="E49" s="71"/>
      <c r="F49" s="71"/>
      <c r="G49" s="47">
        <f>H49+I49</f>
        <v>3000000</v>
      </c>
      <c r="H49" s="46">
        <f>-360000+3000000</f>
        <v>2640000</v>
      </c>
      <c r="I49" s="47">
        <v>360000</v>
      </c>
      <c r="J49" s="46">
        <v>360000</v>
      </c>
    </row>
    <row r="50" spans="1:10" s="44" customFormat="1" ht="26.45" customHeight="1" x14ac:dyDescent="0.2">
      <c r="A50" s="29">
        <v>370000</v>
      </c>
      <c r="B50" s="29"/>
      <c r="C50" s="29"/>
      <c r="D50" s="26" t="s">
        <v>40</v>
      </c>
      <c r="E50" s="71"/>
      <c r="F50" s="71"/>
      <c r="G50" s="47">
        <f>H50+I50</f>
        <v>-5400000</v>
      </c>
      <c r="H50" s="47">
        <f>H51</f>
        <v>-5400000</v>
      </c>
      <c r="I50" s="47">
        <f>I51</f>
        <v>0</v>
      </c>
      <c r="J50" s="47">
        <f>J51</f>
        <v>0</v>
      </c>
    </row>
    <row r="51" spans="1:10" s="42" customFormat="1" ht="30.6" customHeight="1" x14ac:dyDescent="0.2">
      <c r="A51" s="38" t="s">
        <v>41</v>
      </c>
      <c r="B51" s="38" t="s">
        <v>42</v>
      </c>
      <c r="C51" s="51" t="s">
        <v>43</v>
      </c>
      <c r="D51" s="50" t="s">
        <v>44</v>
      </c>
      <c r="E51" s="71"/>
      <c r="F51" s="71"/>
      <c r="G51" s="47">
        <f>H51+I51</f>
        <v>-5400000</v>
      </c>
      <c r="H51" s="46">
        <v>-5400000</v>
      </c>
      <c r="I51" s="47"/>
      <c r="J51" s="46"/>
    </row>
    <row r="52" spans="1:10" s="42" customFormat="1" ht="30.6" customHeight="1" x14ac:dyDescent="0.2">
      <c r="A52" s="25" t="s">
        <v>15</v>
      </c>
      <c r="B52" s="25"/>
      <c r="C52" s="25"/>
      <c r="D52" s="26" t="s">
        <v>16</v>
      </c>
      <c r="E52" s="71"/>
      <c r="F52" s="71"/>
      <c r="G52" s="47">
        <f>G53</f>
        <v>400000</v>
      </c>
      <c r="H52" s="47">
        <f>H53</f>
        <v>400000</v>
      </c>
      <c r="I52" s="47">
        <f>I53</f>
        <v>0</v>
      </c>
      <c r="J52" s="47">
        <f>J53</f>
        <v>0</v>
      </c>
    </row>
    <row r="53" spans="1:10" s="42" customFormat="1" ht="30.6" customHeight="1" x14ac:dyDescent="0.2">
      <c r="A53" s="38">
        <v>1218110</v>
      </c>
      <c r="B53" s="38">
        <v>8110</v>
      </c>
      <c r="C53" s="51" t="s">
        <v>43</v>
      </c>
      <c r="D53" s="53" t="s">
        <v>44</v>
      </c>
      <c r="E53" s="71"/>
      <c r="F53" s="71"/>
      <c r="G53" s="46">
        <f>H53+I53</f>
        <v>400000</v>
      </c>
      <c r="H53" s="46">
        <v>400000</v>
      </c>
      <c r="I53" s="47"/>
      <c r="J53" s="46"/>
    </row>
    <row r="54" spans="1:10" s="44" customFormat="1" ht="26.45" customHeight="1" x14ac:dyDescent="0.2">
      <c r="A54" s="69" t="s">
        <v>14</v>
      </c>
      <c r="B54" s="69"/>
      <c r="C54" s="69"/>
      <c r="D54" s="69"/>
      <c r="E54" s="72"/>
      <c r="F54" s="72"/>
      <c r="G54" s="47">
        <f>G48+G50+G52</f>
        <v>-2000000</v>
      </c>
      <c r="H54" s="47">
        <f>H48+H50+H53</f>
        <v>-2360000</v>
      </c>
      <c r="I54" s="47">
        <f>I48+I50+I53</f>
        <v>360000</v>
      </c>
      <c r="J54" s="47">
        <f>J48+J50+J53</f>
        <v>360000</v>
      </c>
    </row>
    <row r="55" spans="1:10" s="3" customFormat="1" ht="24" customHeight="1" x14ac:dyDescent="0.2">
      <c r="A55" s="25" t="s">
        <v>8</v>
      </c>
      <c r="B55" s="25" t="s">
        <v>8</v>
      </c>
      <c r="C55" s="25" t="s">
        <v>8</v>
      </c>
      <c r="D55" s="29" t="s">
        <v>7</v>
      </c>
      <c r="E55" s="29" t="s">
        <v>8</v>
      </c>
      <c r="F55" s="29" t="s">
        <v>8</v>
      </c>
      <c r="G55" s="41">
        <f>G26+G41+G44+G47+G54+G29+G17+G37</f>
        <v>24370806</v>
      </c>
      <c r="H55" s="41">
        <f>H26+H41+H44+H47+H54+H29+H17+H37</f>
        <v>15096579</v>
      </c>
      <c r="I55" s="41">
        <f>I26+I41+I44+I47+I54+I29+I17+I37</f>
        <v>9274227</v>
      </c>
      <c r="J55" s="41">
        <f>J26+J41+J44+J47+J54+J29+J17+J37</f>
        <v>9274227</v>
      </c>
    </row>
    <row r="56" spans="1:10" s="3" customFormat="1" ht="15.75" customHeight="1" x14ac:dyDescent="0.2">
      <c r="A56" s="34"/>
      <c r="B56" s="34"/>
      <c r="C56" s="34"/>
      <c r="D56" s="35"/>
      <c r="E56" s="35"/>
      <c r="F56" s="35"/>
      <c r="G56" s="36"/>
      <c r="H56" s="36"/>
      <c r="I56" s="36"/>
      <c r="J56" s="36"/>
    </row>
    <row r="57" spans="1:10" s="3" customFormat="1" ht="16.5" customHeight="1" x14ac:dyDescent="0.2">
      <c r="A57" s="21"/>
      <c r="B57" s="21"/>
      <c r="C57" s="21"/>
      <c r="D57" s="22"/>
      <c r="E57" s="22"/>
      <c r="F57" s="22"/>
      <c r="G57" s="22"/>
      <c r="H57" s="23"/>
      <c r="I57" s="23"/>
      <c r="J57" s="23"/>
    </row>
    <row r="58" spans="1:10" s="3" customFormat="1" ht="22.5" customHeight="1" x14ac:dyDescent="0.2">
      <c r="A58" s="70" t="s">
        <v>9</v>
      </c>
      <c r="B58" s="70"/>
      <c r="C58" s="70"/>
      <c r="D58" s="70"/>
      <c r="E58" s="70"/>
      <c r="F58" s="70"/>
      <c r="G58" s="70"/>
      <c r="H58" s="70"/>
      <c r="I58" s="70"/>
      <c r="J58" s="70"/>
    </row>
    <row r="59" spans="1:10" ht="42" customHeight="1" x14ac:dyDescent="0.2"/>
    <row r="60" spans="1:10" s="3" customFormat="1" ht="21" customHeight="1" x14ac:dyDescent="0.2">
      <c r="A60" s="1"/>
      <c r="B60" s="1"/>
      <c r="C60" s="1"/>
      <c r="D60" s="2"/>
      <c r="E60" s="4"/>
      <c r="F60" s="4"/>
      <c r="G60" s="52"/>
      <c r="H60" s="5"/>
      <c r="I60" s="5"/>
      <c r="J60" s="5"/>
    </row>
    <row r="61" spans="1:10" s="3" customFormat="1" ht="54.75" customHeight="1" x14ac:dyDescent="0.2">
      <c r="A61" s="1"/>
      <c r="B61" s="1"/>
      <c r="C61" s="1"/>
      <c r="D61" s="2"/>
      <c r="E61" s="4"/>
      <c r="F61" s="4"/>
      <c r="G61" s="4"/>
      <c r="H61" s="15"/>
      <c r="I61" s="15"/>
      <c r="J61" s="15"/>
    </row>
    <row r="62" spans="1:10" s="3" customFormat="1" ht="31.5" customHeight="1" x14ac:dyDescent="0.2">
      <c r="A62" s="1"/>
      <c r="B62" s="1"/>
      <c r="C62" s="1"/>
      <c r="D62" s="7"/>
      <c r="E62" s="4"/>
      <c r="F62" s="4"/>
      <c r="G62" s="4"/>
      <c r="H62" s="5"/>
      <c r="I62" s="5"/>
      <c r="J62" s="5"/>
    </row>
    <row r="63" spans="1:10" s="3" customFormat="1" ht="17.25" customHeight="1" x14ac:dyDescent="0.2">
      <c r="A63" s="1"/>
      <c r="B63" s="1"/>
      <c r="C63" s="1"/>
      <c r="D63" s="2"/>
      <c r="E63" s="4"/>
      <c r="F63" s="4"/>
      <c r="G63" s="4"/>
      <c r="H63" s="5"/>
      <c r="I63" s="5"/>
      <c r="J63" s="5"/>
    </row>
    <row r="64" spans="1:10" s="3" customFormat="1" ht="30" customHeight="1" x14ac:dyDescent="0.2">
      <c r="A64" s="1"/>
      <c r="B64" s="1"/>
      <c r="C64" s="1"/>
      <c r="D64" s="2"/>
      <c r="E64" s="4"/>
      <c r="F64" s="4"/>
      <c r="G64" s="4"/>
      <c r="H64" s="5"/>
      <c r="I64" s="5"/>
      <c r="J64" s="5"/>
    </row>
    <row r="65" spans="1:19" s="3" customFormat="1" ht="18.75" customHeight="1" x14ac:dyDescent="0.2">
      <c r="A65" s="1"/>
      <c r="B65" s="1"/>
      <c r="C65" s="1"/>
      <c r="D65" s="2"/>
      <c r="E65" s="4"/>
      <c r="F65" s="4"/>
      <c r="G65" s="4"/>
      <c r="H65" s="5"/>
      <c r="I65" s="5"/>
      <c r="J65" s="5"/>
    </row>
    <row r="66" spans="1:19" s="3" customFormat="1" ht="19.5" customHeight="1" x14ac:dyDescent="0.2">
      <c r="A66" s="1"/>
      <c r="B66" s="1"/>
      <c r="C66" s="1"/>
      <c r="D66" s="2"/>
      <c r="E66" s="4"/>
      <c r="F66" s="4"/>
      <c r="G66" s="4"/>
      <c r="H66" s="5"/>
      <c r="I66" s="5"/>
      <c r="J66" s="5"/>
    </row>
    <row r="67" spans="1:19" s="3" customFormat="1" ht="21.75" customHeight="1" x14ac:dyDescent="0.2">
      <c r="A67" s="1"/>
      <c r="B67" s="1"/>
      <c r="C67" s="1"/>
      <c r="D67" s="2"/>
      <c r="E67" s="4"/>
      <c r="F67" s="4"/>
      <c r="G67" s="4"/>
      <c r="H67" s="5"/>
      <c r="I67" s="5"/>
      <c r="J67" s="5"/>
    </row>
    <row r="68" spans="1:19" s="3" customFormat="1" ht="28.5" customHeight="1" x14ac:dyDescent="0.2">
      <c r="A68" s="1"/>
      <c r="B68" s="1"/>
      <c r="C68" s="1"/>
      <c r="D68" s="2"/>
      <c r="E68" s="4"/>
      <c r="F68" s="4"/>
      <c r="G68" s="4"/>
      <c r="H68" s="5"/>
      <c r="I68" s="5"/>
      <c r="J68" s="5"/>
    </row>
    <row r="69" spans="1:19" s="3" customFormat="1" ht="19.149999999999999" customHeight="1" x14ac:dyDescent="0.2">
      <c r="A69" s="1"/>
      <c r="B69" s="1"/>
      <c r="C69" s="1"/>
      <c r="D69" s="2"/>
      <c r="E69" s="4"/>
      <c r="F69" s="4"/>
      <c r="G69" s="4"/>
      <c r="H69" s="5"/>
      <c r="I69" s="5"/>
      <c r="J69" s="5"/>
    </row>
    <row r="70" spans="1:19" s="14" customFormat="1" ht="20.25" customHeight="1" x14ac:dyDescent="0.2">
      <c r="A70" s="1"/>
      <c r="B70" s="1"/>
      <c r="C70" s="1"/>
      <c r="D70" s="2"/>
      <c r="E70" s="4"/>
      <c r="F70" s="4"/>
      <c r="G70" s="4"/>
      <c r="H70" s="5"/>
      <c r="I70" s="5"/>
      <c r="J70" s="5"/>
      <c r="K70" s="16"/>
      <c r="L70" s="16"/>
      <c r="M70" s="16"/>
      <c r="N70" s="16"/>
    </row>
    <row r="71" spans="1:19" s="14" customFormat="1" x14ac:dyDescent="0.2">
      <c r="A71" s="1"/>
      <c r="B71" s="1"/>
      <c r="C71" s="1"/>
      <c r="D71" s="2"/>
      <c r="E71" s="4"/>
      <c r="F71" s="4"/>
      <c r="G71" s="4"/>
      <c r="H71" s="5"/>
      <c r="I71" s="5"/>
      <c r="J71" s="5"/>
      <c r="K71" s="16"/>
      <c r="L71" s="16"/>
      <c r="M71" s="16"/>
      <c r="N71" s="16"/>
    </row>
    <row r="72" spans="1:19" s="12" customFormat="1" x14ac:dyDescent="0.2">
      <c r="A72" s="1"/>
      <c r="B72" s="1"/>
      <c r="C72" s="1"/>
      <c r="D72" s="2"/>
      <c r="E72" s="4"/>
      <c r="F72" s="4"/>
      <c r="G72" s="4"/>
      <c r="H72" s="5"/>
      <c r="I72" s="5"/>
      <c r="J72" s="5"/>
    </row>
    <row r="73" spans="1:19" s="13" customFormat="1" x14ac:dyDescent="0.2">
      <c r="A73" s="1"/>
      <c r="B73" s="1"/>
      <c r="C73" s="1"/>
      <c r="D73" s="2"/>
      <c r="E73" s="4"/>
      <c r="F73" s="4"/>
      <c r="G73" s="4"/>
      <c r="H73" s="5"/>
      <c r="I73" s="5"/>
      <c r="J73" s="5"/>
      <c r="K73" s="10"/>
    </row>
    <row r="74" spans="1:19" s="8" customFormat="1" ht="14.25" customHeight="1" x14ac:dyDescent="0.2">
      <c r="A74" s="1"/>
      <c r="B74" s="1"/>
      <c r="C74" s="1"/>
      <c r="D74" s="2"/>
      <c r="E74" s="4"/>
      <c r="F74" s="4"/>
      <c r="G74" s="4"/>
      <c r="H74" s="5"/>
      <c r="I74" s="5"/>
      <c r="J74" s="5"/>
      <c r="K74" s="9"/>
      <c r="L74" s="9"/>
      <c r="M74" s="9"/>
      <c r="N74" s="9"/>
      <c r="O74" s="9"/>
      <c r="P74" s="9"/>
      <c r="Q74" s="9"/>
      <c r="R74" s="9"/>
      <c r="S74" s="9"/>
    </row>
    <row r="75" spans="1:19" s="8" customFormat="1" ht="16.5" customHeight="1" x14ac:dyDescent="0.2">
      <c r="A75" s="1"/>
      <c r="B75" s="1"/>
      <c r="C75" s="1"/>
      <c r="D75" s="2"/>
      <c r="E75" s="4"/>
      <c r="F75" s="4"/>
      <c r="G75" s="4"/>
      <c r="H75" s="5"/>
      <c r="I75" s="5"/>
      <c r="J75" s="5"/>
      <c r="K75" s="11"/>
      <c r="L75" s="11"/>
      <c r="M75" s="11"/>
      <c r="N75" s="11"/>
      <c r="O75" s="11"/>
      <c r="P75" s="11"/>
      <c r="Q75" s="11"/>
      <c r="R75" s="11"/>
      <c r="S75" s="11"/>
    </row>
    <row r="76" spans="1:19" s="8" customFormat="1" ht="24" customHeight="1" x14ac:dyDescent="0.2">
      <c r="A76" s="1"/>
      <c r="B76" s="1"/>
      <c r="C76" s="1"/>
      <c r="D76" s="2"/>
      <c r="E76" s="4"/>
      <c r="F76" s="4"/>
      <c r="G76" s="4"/>
      <c r="H76" s="5"/>
      <c r="I76" s="5"/>
      <c r="J76" s="5"/>
      <c r="K76" s="9"/>
      <c r="L76" s="9"/>
      <c r="M76" s="9"/>
      <c r="N76" s="9"/>
      <c r="O76" s="9"/>
      <c r="P76" s="9"/>
      <c r="Q76" s="9"/>
      <c r="R76" s="9"/>
      <c r="S76" s="9"/>
    </row>
    <row r="77" spans="1:19" s="8" customFormat="1" ht="18" customHeight="1" x14ac:dyDescent="0.2">
      <c r="A77" s="1"/>
      <c r="B77" s="1"/>
      <c r="C77" s="1"/>
      <c r="D77" s="2"/>
      <c r="E77" s="4"/>
      <c r="F77" s="4"/>
      <c r="G77" s="4"/>
      <c r="H77" s="5"/>
      <c r="I77" s="5"/>
      <c r="J77" s="5"/>
      <c r="K77" s="11"/>
      <c r="L77" s="11"/>
      <c r="M77" s="11"/>
      <c r="N77" s="11"/>
      <c r="O77" s="11"/>
      <c r="P77" s="11"/>
      <c r="Q77" s="11"/>
      <c r="R77" s="11"/>
      <c r="S77" s="11"/>
    </row>
    <row r="78" spans="1:19" ht="17.25" customHeight="1" x14ac:dyDescent="0.2"/>
  </sheetData>
  <mergeCells count="36">
    <mergeCell ref="A5:J5"/>
    <mergeCell ref="A6:J6"/>
    <mergeCell ref="E38:E41"/>
    <mergeCell ref="F38:F41"/>
    <mergeCell ref="A26:D26"/>
    <mergeCell ref="E18:E26"/>
    <mergeCell ref="F18:F26"/>
    <mergeCell ref="B10:B11"/>
    <mergeCell ref="D10:D11"/>
    <mergeCell ref="E10:E11"/>
    <mergeCell ref="I10:J10"/>
    <mergeCell ref="F10:F11"/>
    <mergeCell ref="H10:H11"/>
    <mergeCell ref="E45:E47"/>
    <mergeCell ref="G10:G11"/>
    <mergeCell ref="E27:E29"/>
    <mergeCell ref="F27:F29"/>
    <mergeCell ref="F13:F17"/>
    <mergeCell ref="E30:E37"/>
    <mergeCell ref="F30:F37"/>
    <mergeCell ref="C10:C11"/>
    <mergeCell ref="F45:F47"/>
    <mergeCell ref="A47:D47"/>
    <mergeCell ref="A44:D44"/>
    <mergeCell ref="A41:D41"/>
    <mergeCell ref="A10:A11"/>
    <mergeCell ref="A29:D29"/>
    <mergeCell ref="E42:E44"/>
    <mergeCell ref="F42:F44"/>
    <mergeCell ref="E13:E17"/>
    <mergeCell ref="A17:D17"/>
    <mergeCell ref="A58:J58"/>
    <mergeCell ref="A54:D54"/>
    <mergeCell ref="F48:F54"/>
    <mergeCell ref="E48:E54"/>
    <mergeCell ref="A37:D37"/>
  </mergeCells>
  <phoneticPr fontId="2" type="noConversion"/>
  <printOptions horizontalCentered="1"/>
  <pageMargins left="0.27559055118110237" right="0.31496062992125984" top="0.86614173228346458" bottom="0.31496062992125984" header="0" footer="0"/>
  <pageSetup paperSize="9" scale="69" fitToHeight="8" orientation="landscape" r:id="rId1"/>
  <headerFooter alignWithMargins="0">
    <oddFooter>&amp;C&amp;P</oddFooter>
  </headerFooter>
  <rowBreaks count="2" manualBreakCount="2">
    <brk id="26" max="9" man="1"/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2020-06-03T13:39:51Z</cp:lastPrinted>
  <dcterms:created xsi:type="dcterms:W3CDTF">2010-12-21T11:50:40Z</dcterms:created>
  <dcterms:modified xsi:type="dcterms:W3CDTF">2020-06-04T12:37:30Z</dcterms:modified>
</cp:coreProperties>
</file>