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"/>
    </mc:Choice>
  </mc:AlternateContent>
  <bookViews>
    <workbookView xWindow="0" yWindow="225" windowWidth="15150" windowHeight="8265"/>
  </bookViews>
  <sheets>
    <sheet name="Додаток 7" sheetId="1" r:id="rId1"/>
  </sheets>
  <definedNames>
    <definedName name="_xlnm.Print_Titles" localSheetId="0">'Додаток 7'!$11:$13</definedName>
    <definedName name="_xlnm.Print_Area" localSheetId="0">'Додаток 7'!$A$1:$J$162</definedName>
  </definedNames>
  <calcPr calcId="162913" fullCalcOnLoad="1"/>
</workbook>
</file>

<file path=xl/calcChain.xml><?xml version="1.0" encoding="utf-8"?>
<calcChain xmlns="http://schemas.openxmlformats.org/spreadsheetml/2006/main">
  <c r="H156" i="1" l="1"/>
  <c r="I156" i="1"/>
  <c r="J156" i="1"/>
  <c r="G157" i="1"/>
  <c r="G156" i="1" s="1"/>
  <c r="H154" i="1"/>
  <c r="I154" i="1"/>
  <c r="J154" i="1"/>
  <c r="G155" i="1"/>
  <c r="G154" i="1" s="1"/>
  <c r="G147" i="1"/>
  <c r="G146" i="1"/>
  <c r="I142" i="1"/>
  <c r="G145" i="1"/>
  <c r="I131" i="1"/>
  <c r="G133" i="1"/>
  <c r="G72" i="1"/>
  <c r="G73" i="1"/>
  <c r="G74" i="1"/>
  <c r="G75" i="1"/>
  <c r="G71" i="1" s="1"/>
  <c r="G80" i="1" s="1"/>
  <c r="G76" i="1"/>
  <c r="G77" i="1"/>
  <c r="H78" i="1"/>
  <c r="G78" i="1" s="1"/>
  <c r="I78" i="1"/>
  <c r="H71" i="1"/>
  <c r="H80" i="1" s="1"/>
  <c r="I71" i="1"/>
  <c r="J71" i="1"/>
  <c r="J150" i="1"/>
  <c r="J152" i="1"/>
  <c r="J158" i="1" s="1"/>
  <c r="J142" i="1"/>
  <c r="J149" i="1" s="1"/>
  <c r="J137" i="1"/>
  <c r="J141" i="1" s="1"/>
  <c r="J131" i="1"/>
  <c r="J136" i="1" s="1"/>
  <c r="J128" i="1"/>
  <c r="J130" i="1" s="1"/>
  <c r="J125" i="1"/>
  <c r="J127" i="1" s="1"/>
  <c r="J123" i="1"/>
  <c r="J120" i="1"/>
  <c r="J105" i="1"/>
  <c r="J119" i="1" s="1"/>
  <c r="J117" i="1"/>
  <c r="J107" i="1"/>
  <c r="J90" i="1"/>
  <c r="J95" i="1" s="1"/>
  <c r="J81" i="1"/>
  <c r="J83" i="1" s="1"/>
  <c r="J96" i="1"/>
  <c r="J99" i="1" s="1"/>
  <c r="J78" i="1"/>
  <c r="J80" i="1" s="1"/>
  <c r="J60" i="1"/>
  <c r="J70" i="1" s="1"/>
  <c r="J57" i="1"/>
  <c r="J59" i="1" s="1"/>
  <c r="J54" i="1"/>
  <c r="J56" i="1" s="1"/>
  <c r="J36" i="1"/>
  <c r="J39" i="1" s="1"/>
  <c r="J50" i="1"/>
  <c r="J53" i="1" s="1"/>
  <c r="J42" i="1"/>
  <c r="J49" i="1" s="1"/>
  <c r="J40" i="1"/>
  <c r="J32" i="1"/>
  <c r="J35" i="1"/>
  <c r="J16" i="1"/>
  <c r="J18" i="1"/>
  <c r="J14" i="1" s="1"/>
  <c r="J24" i="1" s="1"/>
  <c r="J25" i="1"/>
  <c r="J27" i="1"/>
  <c r="J31" i="1" s="1"/>
  <c r="J104" i="1"/>
  <c r="J84" i="1"/>
  <c r="J86" i="1"/>
  <c r="I150" i="1"/>
  <c r="I158" i="1" s="1"/>
  <c r="I152" i="1"/>
  <c r="I149" i="1"/>
  <c r="I137" i="1"/>
  <c r="I141" i="1"/>
  <c r="I136" i="1"/>
  <c r="I128" i="1"/>
  <c r="I130" i="1"/>
  <c r="I125" i="1"/>
  <c r="I127" i="1" s="1"/>
  <c r="I123" i="1"/>
  <c r="I120" i="1"/>
  <c r="I105" i="1"/>
  <c r="I119" i="1" s="1"/>
  <c r="I117" i="1"/>
  <c r="I107" i="1"/>
  <c r="I91" i="1"/>
  <c r="I90" i="1" s="1"/>
  <c r="I95" i="1" s="1"/>
  <c r="I81" i="1"/>
  <c r="I83" i="1"/>
  <c r="I96" i="1"/>
  <c r="I99" i="1"/>
  <c r="I80" i="1"/>
  <c r="I60" i="1"/>
  <c r="I70" i="1" s="1"/>
  <c r="I57" i="1"/>
  <c r="I59" i="1"/>
  <c r="I54" i="1"/>
  <c r="I56" i="1" s="1"/>
  <c r="I36" i="1"/>
  <c r="I39" i="1"/>
  <c r="I50" i="1"/>
  <c r="I53" i="1" s="1"/>
  <c r="I42" i="1"/>
  <c r="I40" i="1"/>
  <c r="I49" i="1"/>
  <c r="I32" i="1"/>
  <c r="I35" i="1"/>
  <c r="I16" i="1"/>
  <c r="I14" i="1"/>
  <c r="I24" i="1" s="1"/>
  <c r="I25" i="1"/>
  <c r="I27" i="1"/>
  <c r="I31" i="1"/>
  <c r="I104" i="1"/>
  <c r="I84" i="1"/>
  <c r="I86" i="1" s="1"/>
  <c r="H142" i="1"/>
  <c r="H149" i="1" s="1"/>
  <c r="H137" i="1"/>
  <c r="H141" i="1" s="1"/>
  <c r="H131" i="1"/>
  <c r="H136" i="1" s="1"/>
  <c r="H128" i="1"/>
  <c r="H130" i="1" s="1"/>
  <c r="H125" i="1"/>
  <c r="H127" i="1" s="1"/>
  <c r="H123" i="1"/>
  <c r="H120" i="1"/>
  <c r="H105" i="1"/>
  <c r="H119" i="1" s="1"/>
  <c r="H117" i="1"/>
  <c r="H107" i="1"/>
  <c r="H90" i="1"/>
  <c r="H95" i="1" s="1"/>
  <c r="H87" i="1"/>
  <c r="G87" i="1" s="1"/>
  <c r="G89" i="1" s="1"/>
  <c r="H89" i="1" s="1"/>
  <c r="H81" i="1"/>
  <c r="H83" i="1" s="1"/>
  <c r="H96" i="1"/>
  <c r="H99" i="1" s="1"/>
  <c r="H60" i="1"/>
  <c r="H70" i="1"/>
  <c r="H57" i="1"/>
  <c r="H59" i="1"/>
  <c r="H54" i="1"/>
  <c r="H56" i="1"/>
  <c r="H36" i="1"/>
  <c r="H39" i="1"/>
  <c r="H50" i="1"/>
  <c r="H53" i="1"/>
  <c r="H42" i="1"/>
  <c r="H40" i="1"/>
  <c r="H49" i="1" s="1"/>
  <c r="H32" i="1"/>
  <c r="H35" i="1" s="1"/>
  <c r="H14" i="1"/>
  <c r="H24" i="1" s="1"/>
  <c r="H25" i="1"/>
  <c r="H31" i="1" s="1"/>
  <c r="H27" i="1"/>
  <c r="H29" i="1"/>
  <c r="H104" i="1"/>
  <c r="H84" i="1"/>
  <c r="H86" i="1"/>
  <c r="H150" i="1"/>
  <c r="H158" i="1" s="1"/>
  <c r="H152" i="1"/>
  <c r="G150" i="1"/>
  <c r="G153" i="1"/>
  <c r="G152" i="1"/>
  <c r="G143" i="1"/>
  <c r="G142" i="1" s="1"/>
  <c r="G149" i="1" s="1"/>
  <c r="G144" i="1"/>
  <c r="G148" i="1"/>
  <c r="G138" i="1"/>
  <c r="G137" i="1"/>
  <c r="G141" i="1" s="1"/>
  <c r="G139" i="1"/>
  <c r="G140" i="1"/>
  <c r="G131" i="1"/>
  <c r="G136" i="1" s="1"/>
  <c r="G129" i="1"/>
  <c r="G128" i="1" s="1"/>
  <c r="G130" i="1" s="1"/>
  <c r="G126" i="1"/>
  <c r="G125" i="1"/>
  <c r="G127" i="1" s="1"/>
  <c r="G124" i="1"/>
  <c r="G123" i="1" s="1"/>
  <c r="G121" i="1"/>
  <c r="G122" i="1"/>
  <c r="G120" i="1"/>
  <c r="G106" i="1"/>
  <c r="G105" i="1"/>
  <c r="G118" i="1"/>
  <c r="G117" i="1"/>
  <c r="G119" i="1" s="1"/>
  <c r="G108" i="1"/>
  <c r="G109" i="1"/>
  <c r="G110" i="1"/>
  <c r="G107" i="1" s="1"/>
  <c r="G111" i="1"/>
  <c r="G112" i="1"/>
  <c r="G113" i="1"/>
  <c r="G114" i="1"/>
  <c r="G115" i="1"/>
  <c r="G116" i="1"/>
  <c r="G92" i="1"/>
  <c r="G93" i="1"/>
  <c r="G94" i="1"/>
  <c r="G82" i="1"/>
  <c r="G81" i="1"/>
  <c r="G83" i="1" s="1"/>
  <c r="G97" i="1"/>
  <c r="G96" i="1" s="1"/>
  <c r="G99" i="1" s="1"/>
  <c r="G98" i="1"/>
  <c r="G61" i="1"/>
  <c r="G60" i="1" s="1"/>
  <c r="G70" i="1" s="1"/>
  <c r="G62" i="1"/>
  <c r="G63" i="1"/>
  <c r="G64" i="1"/>
  <c r="G65" i="1"/>
  <c r="G66" i="1"/>
  <c r="G67" i="1"/>
  <c r="G68" i="1"/>
  <c r="G69" i="1"/>
  <c r="G58" i="1"/>
  <c r="G57" i="1"/>
  <c r="G59" i="1" s="1"/>
  <c r="G55" i="1"/>
  <c r="G54" i="1" s="1"/>
  <c r="G56" i="1" s="1"/>
  <c r="G37" i="1"/>
  <c r="G38" i="1"/>
  <c r="G36" i="1" s="1"/>
  <c r="G39" i="1" s="1"/>
  <c r="G51" i="1"/>
  <c r="G52" i="1"/>
  <c r="G50" i="1" s="1"/>
  <c r="G53" i="1" s="1"/>
  <c r="G43" i="1"/>
  <c r="G44" i="1"/>
  <c r="G42" i="1" s="1"/>
  <c r="G49" i="1" s="1"/>
  <c r="G45" i="1"/>
  <c r="G46" i="1"/>
  <c r="G47" i="1"/>
  <c r="G48" i="1"/>
  <c r="G41" i="1"/>
  <c r="G40" i="1"/>
  <c r="G33" i="1"/>
  <c r="G32" i="1" s="1"/>
  <c r="G35" i="1" s="1"/>
  <c r="G34" i="1"/>
  <c r="G15" i="1"/>
  <c r="G16" i="1"/>
  <c r="G17" i="1"/>
  <c r="G18" i="1"/>
  <c r="G19" i="1"/>
  <c r="G20" i="1"/>
  <c r="G21" i="1"/>
  <c r="G22" i="1"/>
  <c r="G23" i="1"/>
  <c r="G14" i="1"/>
  <c r="G24" i="1" s="1"/>
  <c r="G26" i="1"/>
  <c r="G25" i="1" s="1"/>
  <c r="G31" i="1" s="1"/>
  <c r="G28" i="1"/>
  <c r="G27" i="1"/>
  <c r="G30" i="1"/>
  <c r="G29" i="1"/>
  <c r="G101" i="1"/>
  <c r="G103" i="1"/>
  <c r="G104" i="1" s="1"/>
  <c r="G85" i="1"/>
  <c r="G84" i="1" s="1"/>
  <c r="G86" i="1" s="1"/>
  <c r="G151" i="1"/>
  <c r="H102" i="1"/>
  <c r="J100" i="1"/>
  <c r="I100" i="1"/>
  <c r="H100" i="1"/>
  <c r="G100" i="1"/>
  <c r="G134" i="1"/>
  <c r="G88" i="1"/>
  <c r="G79" i="1"/>
  <c r="G135" i="1"/>
  <c r="G132" i="1"/>
  <c r="G102" i="1"/>
  <c r="J159" i="1" l="1"/>
  <c r="I159" i="1"/>
  <c r="G158" i="1"/>
  <c r="H159" i="1"/>
  <c r="G91" i="1"/>
  <c r="G90" i="1" s="1"/>
  <c r="G95" i="1" s="1"/>
  <c r="G159" i="1" s="1"/>
</calcChain>
</file>

<file path=xl/sharedStrings.xml><?xml version="1.0" encoding="utf-8"?>
<sst xmlns="http://schemas.openxmlformats.org/spreadsheetml/2006/main" count="497" uniqueCount="310">
  <si>
    <t>(грн.)</t>
  </si>
  <si>
    <t>Загальний фонд</t>
  </si>
  <si>
    <t>до рішення міської ради</t>
  </si>
  <si>
    <t>Спеціальний фонд</t>
  </si>
  <si>
    <t>VIІ скликання</t>
  </si>
  <si>
    <t>Додаток 7</t>
  </si>
  <si>
    <t>Найменування місцевої/регіональної програми</t>
  </si>
  <si>
    <t>Усього</t>
  </si>
  <si>
    <t>усього</t>
  </si>
  <si>
    <t>у тому числі бюджет розвитку</t>
  </si>
  <si>
    <t>УСЬОГО</t>
  </si>
  <si>
    <t>Х</t>
  </si>
  <si>
    <t xml:space="preserve">Секретар Чернівецької міської ради                                                                                                                                                             В. Продан                                                                                         </t>
  </si>
  <si>
    <t>1</t>
  </si>
  <si>
    <t>2</t>
  </si>
  <si>
    <t>3</t>
  </si>
  <si>
    <t>Дата та номер документа, яким затверджено місцеву/регіональну програму</t>
  </si>
  <si>
    <t>0200000</t>
  </si>
  <si>
    <t>Всього по програмі:</t>
  </si>
  <si>
    <t>7622</t>
  </si>
  <si>
    <t>0470</t>
  </si>
  <si>
    <t>Реалізація  програм  і заходів в галузі туризму та курортів</t>
  </si>
  <si>
    <t xml:space="preserve">Програма розвитку туризму в місті Чернівцях на 2017-2020 роки </t>
  </si>
  <si>
    <t>0216084</t>
  </si>
  <si>
    <t>6084</t>
  </si>
  <si>
    <t>0610</t>
  </si>
  <si>
    <t>0218821</t>
  </si>
  <si>
    <t>8821</t>
  </si>
  <si>
    <t>1060</t>
  </si>
  <si>
    <t>1000000</t>
  </si>
  <si>
    <t>1016030</t>
  </si>
  <si>
    <t>6030</t>
  </si>
  <si>
    <t>0620</t>
  </si>
  <si>
    <t>Організація  благоустрою населених пунктів</t>
  </si>
  <si>
    <t>1600000</t>
  </si>
  <si>
    <t>1616030</t>
  </si>
  <si>
    <t>1200000</t>
  </si>
  <si>
    <t>1216014</t>
  </si>
  <si>
    <t>6014</t>
  </si>
  <si>
    <t xml:space="preserve">Забезпечення збору та вивезення сміття і відходів </t>
  </si>
  <si>
    <t>1216030</t>
  </si>
  <si>
    <t>1216040</t>
  </si>
  <si>
    <t>6040</t>
  </si>
  <si>
    <t>1217461</t>
  </si>
  <si>
    <t>7461</t>
  </si>
  <si>
    <t>0456</t>
  </si>
  <si>
    <t>Утримання та розвиток  автомобільних доріг та  дорожньої інфраструктури за рахунок коштів місцевого бюджету</t>
  </si>
  <si>
    <t>7691</t>
  </si>
  <si>
    <t>0490</t>
  </si>
  <si>
    <t>Рішення 46 сесії міської ради  VIІ скликання від 27.12.2017 р. №1076</t>
  </si>
  <si>
    <t>1216090</t>
  </si>
  <si>
    <t>6090</t>
  </si>
  <si>
    <t>0640</t>
  </si>
  <si>
    <t>Інша діяльність  у сфері  житлово-комунального господарства</t>
  </si>
  <si>
    <t>1216017</t>
  </si>
  <si>
    <t>6017</t>
  </si>
  <si>
    <t>Комплексна програма збереження історичної забудови міста Чернівців на 2016-2020 роки</t>
  </si>
  <si>
    <t>1616011</t>
  </si>
  <si>
    <t>6011</t>
  </si>
  <si>
    <t>Експлуатація та технічне обслуговування  житлового  фонду</t>
  </si>
  <si>
    <t>0800000</t>
  </si>
  <si>
    <t>0813031</t>
  </si>
  <si>
    <t>3031</t>
  </si>
  <si>
    <t>1030</t>
  </si>
  <si>
    <t>Надання інших пільг окремим категоріям громадян відповідно до законодавства</t>
  </si>
  <si>
    <t>0813032</t>
  </si>
  <si>
    <t>3032</t>
  </si>
  <si>
    <t>1070</t>
  </si>
  <si>
    <t>Надання пільг окремим категоріям громадян з оплати послуг зв'язку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</si>
  <si>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</si>
  <si>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</si>
  <si>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</si>
  <si>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0813036</t>
  </si>
  <si>
    <t>3036</t>
  </si>
  <si>
    <t>Компенсаційні виплати на пільговий проїзд електротранспортом окремим категоріям громадян</t>
  </si>
  <si>
    <t>0813160</t>
  </si>
  <si>
    <t>3160</t>
  </si>
  <si>
    <t>1010</t>
  </si>
  <si>
    <t>0813180</t>
  </si>
  <si>
    <t>3180</t>
  </si>
  <si>
    <t>0813192</t>
  </si>
  <si>
    <t>3192</t>
  </si>
  <si>
    <t>0813242</t>
  </si>
  <si>
    <t>3242</t>
  </si>
  <si>
    <t>1090</t>
  </si>
  <si>
    <t>Інші заходи у сфері соціального захисту і соціального забезпечення</t>
  </si>
  <si>
    <t>0817691</t>
  </si>
  <si>
    <t>Програма "Захист" м. Чернівців на 2019-2021 роки</t>
  </si>
  <si>
    <t>Рішення 63 сесії міської ради  VIІ скликання від 27.09.2018 р. №1439</t>
  </si>
  <si>
    <t>Програма зайнятості населення міста Чернівців на 2018-2020 роки</t>
  </si>
  <si>
    <t>0213210</t>
  </si>
  <si>
    <t>3210</t>
  </si>
  <si>
    <t>1050</t>
  </si>
  <si>
    <t>Організація та проведення громадських робіт</t>
  </si>
  <si>
    <t>0813210</t>
  </si>
  <si>
    <t>1216011</t>
  </si>
  <si>
    <t>1217310</t>
  </si>
  <si>
    <t>7310</t>
  </si>
  <si>
    <t>0443</t>
  </si>
  <si>
    <t>Будівництво об'єктів житлово-комунального господарства</t>
  </si>
  <si>
    <t>Утримання та розвиток автомобільних доріг та дорожньої інфраструктури за рахунок коштів місцевого бюджету</t>
  </si>
  <si>
    <t>0910</t>
  </si>
  <si>
    <t>Надання дошкільної освіти</t>
  </si>
  <si>
    <t>1020</t>
  </si>
  <si>
    <t>0921</t>
  </si>
  <si>
    <t>2010</t>
  </si>
  <si>
    <t>0731</t>
  </si>
  <si>
    <t>Багатопрофільна стаціонарна медична допомога населенню</t>
  </si>
  <si>
    <t>2080</t>
  </si>
  <si>
    <t>0721</t>
  </si>
  <si>
    <t>1617310</t>
  </si>
  <si>
    <t>1617321</t>
  </si>
  <si>
    <t>7321</t>
  </si>
  <si>
    <t>Будівництво освітніх установ та закладів</t>
  </si>
  <si>
    <t>1617340</t>
  </si>
  <si>
    <t>7340</t>
  </si>
  <si>
    <t>Програма розвитку фізичної культури і спорту в м. Чернівцях на 2017-2020 роки</t>
  </si>
  <si>
    <t>1115041</t>
  </si>
  <si>
    <t>0810</t>
  </si>
  <si>
    <t>Утримання та фінансова підтримка спортивних споруд</t>
  </si>
  <si>
    <t>0600000</t>
  </si>
  <si>
    <t>0922</t>
  </si>
  <si>
    <t>0960</t>
  </si>
  <si>
    <t>Програма розвитку освіти міста Чернівців на 2017-2020 роки</t>
  </si>
  <si>
    <t>1115062</t>
  </si>
  <si>
    <t>1117691</t>
  </si>
  <si>
    <t>Утримання та навчально-тренувальна робота комунальних дитячо-юнацьких спортивних шкіл</t>
  </si>
  <si>
    <t>Проведення навчально-тренувальних зборів і змагань з олімпійських видів спорту</t>
  </si>
  <si>
    <t>Проведення навчально-тренувальних зборів і змагань з неолімпійських видів спорту</t>
  </si>
  <si>
    <t>Підтримка спорту вищих досягнень та організацій, які здійснюють фізкультурно-спортивну діяльність в регіоні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</si>
  <si>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</si>
  <si>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0180</t>
  </si>
  <si>
    <t>0615031</t>
  </si>
  <si>
    <t>1113210</t>
  </si>
  <si>
    <t>Програма "Молодь міста Чернівців" на 2018-2020 роки</t>
  </si>
  <si>
    <t>0213131</t>
  </si>
  <si>
    <t>0213140</t>
  </si>
  <si>
    <t>Здійснення заходів та реалізація проектів на виконання Державної цільової соціальної програми «Молодь України»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</si>
  <si>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</si>
  <si>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1011100</t>
  </si>
  <si>
    <t>1014060</t>
  </si>
  <si>
    <t>1014082</t>
  </si>
  <si>
    <t>1100</t>
  </si>
  <si>
    <t>4060</t>
  </si>
  <si>
    <t>4082</t>
  </si>
  <si>
    <t>0828</t>
  </si>
  <si>
    <t>0829</t>
  </si>
  <si>
    <t>Забезпечення діяльності палаців i будинків культури, клубів, центрів дозвілля та iнших клубних закладів</t>
  </si>
  <si>
    <t>Інші заходи в галузі культури і мистецтва</t>
  </si>
  <si>
    <t>Програма розвитку культури міста Чернівців на 2018-2020 роки "Чернівці - місто культури"</t>
  </si>
  <si>
    <t>1014030</t>
  </si>
  <si>
    <t>4030</t>
  </si>
  <si>
    <t>0824</t>
  </si>
  <si>
    <t>Забезпечення діяльності бібліотек</t>
  </si>
  <si>
    <t>Рішення 44 сесії міської ради  VIІ скликання від 08.12.2017 р. №990</t>
  </si>
  <si>
    <t>0611010</t>
  </si>
  <si>
    <t>0611020</t>
  </si>
  <si>
    <t>0611090</t>
  </si>
  <si>
    <t>0700000</t>
  </si>
  <si>
    <t>0712010</t>
  </si>
  <si>
    <t>0712030</t>
  </si>
  <si>
    <t>2030</t>
  </si>
  <si>
    <t>0733</t>
  </si>
  <si>
    <t>Лікарсько-акушерська допомога вагітним, породіллям та новонародженим</t>
  </si>
  <si>
    <t>0712080</t>
  </si>
  <si>
    <t>Амбулаторно-поліклінічна допомога населенню, крім первинної медичної допомоги</t>
  </si>
  <si>
    <t>0712113</t>
  </si>
  <si>
    <t>2113</t>
  </si>
  <si>
    <t>Первинна медична допомога населенню, що надається амбулаторно-поліклінічними закладами (відділеннями)</t>
  </si>
  <si>
    <t>0712111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</si>
  <si>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</si>
  <si>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</si>
  <si>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</si>
  <si>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 xml:space="preserve">Рішення 2 сесії міської ради  VIІ скликання від 24.12.2015 р. №49      </t>
  </si>
  <si>
    <t xml:space="preserve">Рішення 2 сесії міської ради  VIІ скликання від 24.12.2015 р. №48      </t>
  </si>
  <si>
    <t>0763</t>
  </si>
  <si>
    <t>0712151</t>
  </si>
  <si>
    <t>2151</t>
  </si>
  <si>
    <t>0712152</t>
  </si>
  <si>
    <t>2152</t>
  </si>
  <si>
    <t>0712100</t>
  </si>
  <si>
    <t>2100</t>
  </si>
  <si>
    <t>0722</t>
  </si>
  <si>
    <t>Стоматологічна допомога населенню</t>
  </si>
  <si>
    <t>1217670</t>
  </si>
  <si>
    <t>7670</t>
  </si>
  <si>
    <t>Внески до статутного капіталу суб'єктів господарювання</t>
  </si>
  <si>
    <t>0613140</t>
  </si>
  <si>
    <t>1218340</t>
  </si>
  <si>
    <t>8340</t>
  </si>
  <si>
    <t>0540</t>
  </si>
  <si>
    <t>Природоохоронні заходи за рахунок цільових фондів</t>
  </si>
  <si>
    <t>1217640</t>
  </si>
  <si>
    <t>7640</t>
  </si>
  <si>
    <t>Заходи з енергозбереження</t>
  </si>
  <si>
    <t>1217450</t>
  </si>
  <si>
    <t>7450</t>
  </si>
  <si>
    <t>1217430</t>
  </si>
  <si>
    <t>7430</t>
  </si>
  <si>
    <t>0454</t>
  </si>
  <si>
    <t>Утримання та розвиток місцевих аеропортів</t>
  </si>
  <si>
    <t>Програма фінансової підтримки  комунальних підприємств міста Чернівців та здійснення внесків до їх статутних капіталів на 2017 - 2022 роки (покриття збитків, які виникли на комунальних підприємствах внаслідок неефективного менеджменту та інші заходи)</t>
  </si>
  <si>
    <t>Інша діяльність у сфері транспорту</t>
  </si>
  <si>
    <t>Заходи, пов'язані з поліпшенням питної води</t>
  </si>
  <si>
    <t>Інша діяльність, пов'язана з експлуатацією  об'єктів житлово-комунального господарства</t>
  </si>
  <si>
    <t>Забезпечення діяльності інших закладів у сфері охорони здоров'я</t>
  </si>
  <si>
    <t>Інші програми та заходи у сфері охорони здоров'я</t>
  </si>
  <si>
    <t>Програма часткового відшкодування відсоткових ставок за залученими кредитами, що надаються фізичним особам, об'єднанням співвласників багатоквартирних будинків та житлово-будівельним кооперативам на заходи з підвищення енергоефективності на 2015-2020 роки</t>
  </si>
  <si>
    <t>Витрати, пов'язані з наданням та обслуговуванням пільгових довгострокових  кредитів, наданих громадянам на будівництво/реконструкцію/придбання житла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</si>
  <si>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</si>
  <si>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 комунальних послуг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</si>
  <si>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</si>
  <si>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Проектування, реставрація та охорона пам'яток архітектури</t>
  </si>
  <si>
    <t>Програма вивчення та популяризації англійської мови в закладах освіти м.Чернівців на 2016-2020 роки</t>
  </si>
  <si>
    <t>Програма підтримки громадян міста Чернівців, які брали участь у військових діях в східних регіонах України, членів їх сімей та сімей загиблих (померлих) учасників бойових дій і волонтерів, померлих осіб, смерть яких пов’язана з участю в масових акціях громадського протесту, що відбулися у період з 21.11.2013 р. по 21.02.2014 р.,  на 2019-2021 роки</t>
  </si>
  <si>
    <t>Рішення 64 сесії міської ради VIІ скликання від 25.10.2018 р. №1462</t>
  </si>
  <si>
    <t>1213036</t>
  </si>
  <si>
    <t>Комплексна Програма забезпечення молоді житлом  у місті Чернівцях на 2018-2022 роки</t>
  </si>
  <si>
    <t>Програма з навчання плаванню в загальноосвітніх навчальних закладах м.Чернівців на 2016-2020 роки</t>
  </si>
  <si>
    <t>Рішення 46 сесії VIІ скликання від 26.12.2017 р. №1049</t>
  </si>
  <si>
    <t xml:space="preserve">Рішення 18 сесії VIІ скликання від 01.12.2016 р. №482 </t>
  </si>
  <si>
    <t xml:space="preserve">Рішення 46 сесії міської ради  VIІ скликання від 27.12.2017 р. №1074  </t>
  </si>
  <si>
    <t xml:space="preserve">Рішення 69 сесії міської ради  VІ скликання від 25.09.2015 р. №1754 </t>
  </si>
  <si>
    <t xml:space="preserve">Рішення 46 сесії міської ради  VIІ скликання від 26.12.2017 р. №1046 </t>
  </si>
  <si>
    <t xml:space="preserve">Рішення 2 сесії міської ради  VIІ скликання від 24.12.2015 р. №46      
</t>
  </si>
  <si>
    <t xml:space="preserve">Рішення 21 сесії міської ради  VIІ скликання від 02.02.2017 р. №567 </t>
  </si>
  <si>
    <t>Розподіл витрат міського бюджету на реалізацію міських програм у 2020 році</t>
  </si>
  <si>
    <t>Виконавчий комітет Чернівецької міської ради</t>
  </si>
  <si>
    <t>Програма запобігання надзвичайним ситуаціям та ліквідації їх наслідків в м. Чернівцях на 2016 - 2020 роки</t>
  </si>
  <si>
    <t>Рішення 68 сесії міської ради VIІ скликання від 28.02.2019р. №1645</t>
  </si>
  <si>
    <t>Департамент житлово-комунального господарства Чернівецької міської ради</t>
  </si>
  <si>
    <t>0210180</t>
  </si>
  <si>
    <t>0133</t>
  </si>
  <si>
    <t>Інша діяльність у сфері державного управління</t>
  </si>
  <si>
    <t>0210160</t>
  </si>
  <si>
    <t>0160</t>
  </si>
  <si>
    <t>0111</t>
  </si>
  <si>
    <t>Керівництво і управління у відповідній сфері у містах (місті Києві), селищах, селах, об'єднаних територіальних громадах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</si>
  <si>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</si>
  <si>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</si>
  <si>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</si>
  <si>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 xml:space="preserve">Код Функціональної класифікації видатків та кредитування 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</si>
  <si>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</si>
  <si>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(код бюджету)</t>
  </si>
  <si>
    <t>Управління забезпечення медичного обслуговування у сфері охорони здоров`я Чернівецької міської ради</t>
  </si>
  <si>
    <t>Програма фінансування робіт пов'язаних з благоустроєм м. Чернівців на 2018-2022роки</t>
  </si>
  <si>
    <t>Програма будівництва, реконструкції та капітального ремонту об'єктів житлово-комунального господарства в м.Чернівцях на 2017-2021 роки "Комфортне місто"</t>
  </si>
  <si>
    <t xml:space="preserve">Рішення 72 сесії міської ради  VIІ скликання від 05.03.2019 р. №1684 </t>
  </si>
  <si>
    <t xml:space="preserve">Рішення 72 сесії міської ради  VIІ скликання від 26.09.2019 р. №1849  </t>
  </si>
  <si>
    <t xml:space="preserve">Рішення 72 сесії міської ради  VIІ скликання від 26.09.2019 р. №1851 </t>
  </si>
  <si>
    <t>2717622</t>
  </si>
  <si>
    <t>2700000</t>
  </si>
  <si>
    <t>Програма розвитку малого і середнього підприємництва в місті Чернівцях на 2019-2020 роки</t>
  </si>
  <si>
    <t>Рішення 66 сесії міської ради VII скликання від 20.12.2018 №1579</t>
  </si>
  <si>
    <t>0411</t>
  </si>
  <si>
    <t>Сприяння розвитку малого та середнього підприємництва</t>
  </si>
  <si>
    <t>Програма розвитку "Охорона здоров'я" м. Чернівців на 2017-2020 роки</t>
  </si>
  <si>
    <t>24201100000</t>
  </si>
  <si>
    <t>1218311</t>
  </si>
  <si>
    <t>8311</t>
  </si>
  <si>
    <t>Охорона та раціональне використання природних ресурсів</t>
  </si>
  <si>
    <t>0511</t>
  </si>
  <si>
    <t>1217441</t>
  </si>
  <si>
    <t>7441</t>
  </si>
  <si>
    <t>6013</t>
  </si>
  <si>
    <t>1216013</t>
  </si>
  <si>
    <t>Забезпечення діяльності водопровідно - каналізаційного господарства</t>
  </si>
  <si>
    <t>Надання пільгових довгострокових кредитів молодим сім'ям та одиноким молодим громадянам на будівництво/придбання житла</t>
  </si>
  <si>
    <t>Утримання та розвиток мостів /шляхопроводів</t>
  </si>
  <si>
    <t>Програма з будівництва об'єктів житла і соціальної сфери в місті Чернівцях на 2017-2020 роки "Сучасне місто"</t>
  </si>
  <si>
    <t xml:space="preserve">Рішення 67 сесії міської ради VIІ скликання від 18.02.2019 № 1626 </t>
  </si>
  <si>
    <t>Програма мобілізаційної підготовки, оборонної роботи міста Чернівців та шефської допомоги військовим частинам А2582 та А2308 на 2018-2022 роки</t>
  </si>
  <si>
    <t xml:space="preserve">Рішення  68 сесії міської ради  VIІ скликання від 05.03.2019 р. №1672                </t>
  </si>
  <si>
    <t>Програма забезпечення своєчасної ліквідації аварійних ситуацій об'єктів житлового господарства територіальної громади м. Чернівців на 2018-2020 роки</t>
  </si>
  <si>
    <t>Департамент праці та соціального захисту населення Чернівецької міської ради</t>
  </si>
  <si>
    <t>Управління по фізичній культурі та спорту Чернівецької  міської ради</t>
  </si>
  <si>
    <t>Управління по фізичній культурі та спорту Чернівецької міської ради</t>
  </si>
  <si>
    <t>Управління освіти Чернівецької міської ради</t>
  </si>
  <si>
    <t>Департамент розвитку Чернівецької міської ради</t>
  </si>
  <si>
    <t>Управління культури Чернівецької міської ради</t>
  </si>
  <si>
    <t>Департамент містобудівного комплексу та земельних відносин Чернівецької міської ради</t>
  </si>
  <si>
    <t>Управління освіти міської ради Чернівецької міської ради</t>
  </si>
  <si>
    <t xml:space="preserve">Рішення 73 сесії міської ради  VIІ скликання від 08.11.2019 р. №1960  </t>
  </si>
  <si>
    <t>0712144</t>
  </si>
  <si>
    <t>2144</t>
  </si>
  <si>
    <t>Централізовані заходи з лікування хворих на цукровий та нецукровий діабет</t>
  </si>
  <si>
    <t>Надання загальної середньої освіти закладами загальної середньої освіти  (у тому числі з дошкільними підрозділами (відділеннями, групами))</t>
  </si>
  <si>
    <t>0611050</t>
  </si>
  <si>
    <t>Надання загальної середньої освіти спеціалізованими закладами загальної середньої освіти</t>
  </si>
  <si>
    <t xml:space="preserve">Надання позашкільної освіти закладами позашкільної освіти, заходи із позашкільної роботи з дітьми </t>
  </si>
  <si>
    <t>Програма реалізації Бюджету ініціатив чернівчан (бюджету участі) у місті Чернівцях на 2016-2020 роки</t>
  </si>
  <si>
    <t>Управління освіти міської ради</t>
  </si>
  <si>
    <t>Управління культури міської ради</t>
  </si>
  <si>
    <t>Департамент житлово-комунального господарства міської ради</t>
  </si>
  <si>
    <t>Департамент містобудівного комплексу та земельних відносин міської ради</t>
  </si>
  <si>
    <t>0617321</t>
  </si>
  <si>
    <t>1217340</t>
  </si>
  <si>
    <t>1617322</t>
  </si>
  <si>
    <t>7322</t>
  </si>
  <si>
    <t>Будівництво медичних установ та закладів</t>
  </si>
  <si>
    <t>1617325</t>
  </si>
  <si>
    <t>7325</t>
  </si>
  <si>
    <t>Будівництво споруд, установ та закладів фізичної культури і спорту</t>
  </si>
  <si>
    <t>1617330</t>
  </si>
  <si>
    <t>7330</t>
  </si>
  <si>
    <t>Будівництво інших об'єктів комунальної власності</t>
  </si>
  <si>
    <t>Надання спеціальної освіти мистецькими школами</t>
  </si>
  <si>
    <t>Рішення 73 сесії міської ради VIІ скликання від 08.11.2019р. №1961</t>
  </si>
  <si>
    <t xml:space="preserve">Рішення 70 сесії міської ради  VIІ скликання від 20.06.2019 р. №1751  </t>
  </si>
  <si>
    <r>
      <t>20.12.2019</t>
    </r>
    <r>
      <rPr>
        <sz val="10"/>
        <rFont val="Times New Roman"/>
        <family val="1"/>
        <charset val="204"/>
      </rPr>
      <t xml:space="preserve"> № </t>
    </r>
    <r>
      <rPr>
        <u/>
        <sz val="10"/>
        <rFont val="Times New Roman"/>
        <family val="1"/>
        <charset val="204"/>
      </rPr>
      <t>2005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</si>
</sst>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8" formatCode="0.0"/>
  </numFmts>
  <fonts count="10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u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49" fontId="2" fillId="0" borderId="0" xfId="0" applyNumberFormat="1" applyFont="1"/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right"/>
    </xf>
    <xf numFmtId="0" fontId="2" fillId="0" borderId="0" xfId="0" applyFont="1" applyFill="1" applyBorder="1" applyAlignment="1">
      <alignment horizontal="left" vertical="center" wrapText="1"/>
    </xf>
    <xf numFmtId="0" fontId="7" fillId="0" borderId="0" xfId="0" applyFont="1" applyFill="1"/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Font="1" applyAlignment="1">
      <alignment vertical="center" wrapText="1"/>
    </xf>
    <xf numFmtId="0" fontId="2" fillId="2" borderId="0" xfId="0" applyNumberFormat="1" applyFont="1" applyFill="1" applyBorder="1" applyAlignment="1" applyProtection="1">
      <alignment vertical="center" wrapText="1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188" fontId="6" fillId="0" borderId="0" xfId="0" applyNumberFormat="1" applyFont="1"/>
    <xf numFmtId="2" fontId="6" fillId="0" borderId="0" xfId="0" applyNumberFormat="1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1" fontId="5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4" fillId="0" borderId="0" xfId="0" applyFont="1" applyFill="1"/>
    <xf numFmtId="0" fontId="2" fillId="0" borderId="0" xfId="0" applyFont="1" applyFill="1"/>
    <xf numFmtId="49" fontId="4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49" fontId="4" fillId="0" borderId="1" xfId="0" quotePrefix="1" applyNumberFormat="1" applyFont="1" applyFill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 wrapText="1"/>
    </xf>
    <xf numFmtId="2" fontId="2" fillId="0" borderId="1" xfId="0" quotePrefix="1" applyNumberFormat="1" applyFont="1" applyBorder="1" applyAlignment="1">
      <alignment horizontal="center" vertical="center" wrapText="1"/>
    </xf>
    <xf numFmtId="2" fontId="2" fillId="0" borderId="1" xfId="0" quotePrefix="1" applyNumberFormat="1" applyFont="1" applyBorder="1" applyAlignment="1">
      <alignment vertical="center" wrapText="1"/>
    </xf>
    <xf numFmtId="0" fontId="5" fillId="0" borderId="0" xfId="0" applyFont="1" applyAlignment="1">
      <alignment vertical="center"/>
    </xf>
    <xf numFmtId="49" fontId="2" fillId="0" borderId="3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left" vertical="center" wrapText="1"/>
      <protection locked="0"/>
    </xf>
    <xf numFmtId="0" fontId="2" fillId="0" borderId="4" xfId="0" applyFont="1" applyFill="1" applyBorder="1" applyAlignment="1">
      <alignment vertical="center" wrapText="1"/>
    </xf>
    <xf numFmtId="0" fontId="2" fillId="0" borderId="4" xfId="0" applyNumberFormat="1" applyFont="1" applyFill="1" applyBorder="1" applyAlignment="1">
      <alignment vertical="center" wrapText="1"/>
    </xf>
    <xf numFmtId="0" fontId="2" fillId="0" borderId="4" xfId="0" quotePrefix="1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/>
    </xf>
    <xf numFmtId="3" fontId="4" fillId="0" borderId="2" xfId="0" applyNumberFormat="1" applyFont="1" applyFill="1" applyBorder="1" applyAlignment="1">
      <alignment vertical="center" wrapText="1"/>
    </xf>
    <xf numFmtId="3" fontId="2" fillId="0" borderId="2" xfId="0" applyNumberFormat="1" applyFont="1" applyFill="1" applyBorder="1" applyAlignment="1">
      <alignment vertical="center" wrapText="1"/>
    </xf>
    <xf numFmtId="3" fontId="2" fillId="0" borderId="1" xfId="0" applyNumberFormat="1" applyFont="1" applyFill="1" applyBorder="1" applyAlignment="1">
      <alignment vertical="center" wrapText="1"/>
    </xf>
    <xf numFmtId="3" fontId="2" fillId="0" borderId="5" xfId="0" applyNumberFormat="1" applyFont="1" applyFill="1" applyBorder="1" applyAlignment="1">
      <alignment vertical="center" wrapText="1"/>
    </xf>
    <xf numFmtId="3" fontId="4" fillId="0" borderId="1" xfId="0" applyNumberFormat="1" applyFont="1" applyFill="1" applyBorder="1" applyAlignment="1">
      <alignment vertical="center" wrapText="1"/>
    </xf>
    <xf numFmtId="3" fontId="2" fillId="0" borderId="1" xfId="0" applyNumberFormat="1" applyFont="1" applyBorder="1" applyAlignment="1">
      <alignment vertical="center"/>
    </xf>
    <xf numFmtId="3" fontId="2" fillId="0" borderId="1" xfId="0" applyNumberFormat="1" applyFont="1" applyFill="1" applyBorder="1" applyAlignment="1">
      <alignment vertical="center"/>
    </xf>
    <xf numFmtId="3" fontId="4" fillId="0" borderId="3" xfId="0" applyNumberFormat="1" applyFont="1" applyFill="1" applyBorder="1" applyAlignment="1">
      <alignment vertical="center" wrapText="1"/>
    </xf>
    <xf numFmtId="3" fontId="2" fillId="0" borderId="3" xfId="0" applyNumberFormat="1" applyFont="1" applyFill="1" applyBorder="1" applyAlignment="1">
      <alignment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center"/>
    </xf>
    <xf numFmtId="49" fontId="2" fillId="0" borderId="6" xfId="0" applyNumberFormat="1" applyFont="1" applyBorder="1" applyAlignment="1">
      <alignment horizontal="center"/>
    </xf>
    <xf numFmtId="49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vertical="center" wrapText="1"/>
    </xf>
    <xf numFmtId="3" fontId="4" fillId="0" borderId="2" xfId="0" applyNumberFormat="1" applyFont="1" applyFill="1" applyBorder="1" applyAlignment="1">
      <alignment horizontal="right" vertical="center" wrapText="1"/>
    </xf>
    <xf numFmtId="3" fontId="2" fillId="0" borderId="2" xfId="0" applyNumberFormat="1" applyFont="1" applyFill="1" applyBorder="1" applyAlignment="1">
      <alignment horizontal="right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49" fontId="3" fillId="0" borderId="0" xfId="0" applyNumberFormat="1" applyFont="1" applyAlignment="1">
      <alignment horizontal="center"/>
    </xf>
    <xf numFmtId="0" fontId="2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8" fillId="0" borderId="0" xfId="0" applyFont="1" applyAlignment="1">
      <alignment horizontal="left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center" vertical="center" wrapText="1"/>
    </xf>
    <xf numFmtId="49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3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49" fontId="4" fillId="0" borderId="8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82"/>
  <sheetViews>
    <sheetView showZeros="0" tabSelected="1" view="pageBreakPreview" zoomScale="80" zoomScaleNormal="75" zoomScaleSheetLayoutView="80" workbookViewId="0">
      <pane ySplit="13" topLeftCell="A80" activePane="bottomLeft" state="frozen"/>
      <selection pane="bottomLeft" activeCell="I5" sqref="I5"/>
    </sheetView>
  </sheetViews>
  <sheetFormatPr defaultRowHeight="12.75" x14ac:dyDescent="0.2"/>
  <cols>
    <col min="1" max="3" width="13.28515625" style="1" customWidth="1"/>
    <col min="4" max="4" width="51.140625" style="2" customWidth="1"/>
    <col min="5" max="5" width="33" style="4" customWidth="1"/>
    <col min="6" max="6" width="19" style="4" customWidth="1"/>
    <col min="7" max="7" width="14.28515625" style="4" customWidth="1"/>
    <col min="8" max="8" width="13.85546875" style="5" customWidth="1"/>
    <col min="9" max="9" width="12.7109375" style="5" customWidth="1"/>
    <col min="10" max="10" width="13.140625" style="5" customWidth="1"/>
    <col min="11" max="11" width="7.5703125" style="2" customWidth="1"/>
    <col min="12" max="12" width="7.28515625" style="2" customWidth="1"/>
    <col min="13" max="13" width="13.28515625" style="2" customWidth="1"/>
    <col min="14" max="14" width="13.140625" style="2" customWidth="1"/>
    <col min="15" max="16384" width="9.140625" style="2"/>
  </cols>
  <sheetData>
    <row r="1" spans="1:10" ht="13.5" customHeight="1" x14ac:dyDescent="0.2">
      <c r="I1" s="79" t="s">
        <v>5</v>
      </c>
      <c r="J1" s="79"/>
    </row>
    <row r="2" spans="1:10" ht="13.5" customHeight="1" x14ac:dyDescent="0.2">
      <c r="I2" s="79" t="s">
        <v>2</v>
      </c>
      <c r="J2" s="79"/>
    </row>
    <row r="3" spans="1:10" ht="13.5" customHeight="1" x14ac:dyDescent="0.2">
      <c r="I3" s="25" t="s">
        <v>4</v>
      </c>
      <c r="J3" s="25"/>
    </row>
    <row r="4" spans="1:10" ht="13.5" customHeight="1" x14ac:dyDescent="0.2">
      <c r="I4" s="80" t="s">
        <v>309</v>
      </c>
      <c r="J4" s="79"/>
    </row>
    <row r="6" spans="1:10" ht="18.75" customHeight="1" x14ac:dyDescent="0.3">
      <c r="A6" s="78" t="s">
        <v>226</v>
      </c>
      <c r="B6" s="78"/>
      <c r="C6" s="78"/>
      <c r="D6" s="78"/>
      <c r="E6" s="78"/>
      <c r="F6" s="78"/>
      <c r="G6" s="78"/>
      <c r="H6" s="78"/>
      <c r="I6" s="78"/>
      <c r="J6" s="78"/>
    </row>
    <row r="7" spans="1:10" ht="14.25" customHeight="1" x14ac:dyDescent="0.3">
      <c r="A7" s="78"/>
      <c r="B7" s="78"/>
      <c r="C7" s="78"/>
      <c r="D7" s="78"/>
      <c r="E7" s="78"/>
      <c r="F7" s="78"/>
      <c r="G7" s="78"/>
      <c r="H7" s="78"/>
      <c r="I7" s="78"/>
      <c r="J7" s="78"/>
    </row>
    <row r="8" spans="1:10" ht="14.25" customHeight="1" x14ac:dyDescent="0.3">
      <c r="A8" s="66" t="s">
        <v>257</v>
      </c>
      <c r="B8" s="64"/>
      <c r="C8" s="64"/>
      <c r="D8" s="64"/>
      <c r="E8" s="64"/>
      <c r="F8" s="64"/>
      <c r="G8" s="64"/>
      <c r="H8" s="64"/>
      <c r="I8" s="64"/>
      <c r="J8" s="64"/>
    </row>
    <row r="9" spans="1:10" ht="14.25" customHeight="1" x14ac:dyDescent="0.3">
      <c r="A9" s="65" t="s">
        <v>243</v>
      </c>
      <c r="B9" s="64"/>
      <c r="C9" s="64"/>
      <c r="D9" s="64"/>
      <c r="E9" s="64"/>
      <c r="F9" s="64"/>
      <c r="G9" s="64"/>
      <c r="H9" s="64"/>
      <c r="I9" s="64"/>
      <c r="J9" s="64"/>
    </row>
    <row r="10" spans="1:10" ht="14.25" customHeight="1" x14ac:dyDescent="0.2">
      <c r="I10" s="6"/>
      <c r="J10" s="26" t="s">
        <v>0</v>
      </c>
    </row>
    <row r="11" spans="1:10" s="3" customFormat="1" ht="40.15" customHeight="1" x14ac:dyDescent="0.2">
      <c r="A11" s="84" t="s">
        <v>239</v>
      </c>
      <c r="B11" s="84" t="s">
        <v>240</v>
      </c>
      <c r="C11" s="84" t="s">
        <v>241</v>
      </c>
      <c r="D11" s="86" t="s">
        <v>242</v>
      </c>
      <c r="E11" s="72" t="s">
        <v>6</v>
      </c>
      <c r="F11" s="72" t="s">
        <v>16</v>
      </c>
      <c r="G11" s="72" t="s">
        <v>7</v>
      </c>
      <c r="H11" s="72" t="s">
        <v>1</v>
      </c>
      <c r="I11" s="82" t="s">
        <v>3</v>
      </c>
      <c r="J11" s="83"/>
    </row>
    <row r="12" spans="1:10" s="3" customFormat="1" ht="66" customHeight="1" x14ac:dyDescent="0.2">
      <c r="A12" s="85"/>
      <c r="B12" s="85"/>
      <c r="C12" s="85"/>
      <c r="D12" s="87"/>
      <c r="E12" s="74"/>
      <c r="F12" s="74"/>
      <c r="G12" s="74"/>
      <c r="H12" s="74"/>
      <c r="I12" s="18" t="s">
        <v>8</v>
      </c>
      <c r="J12" s="18" t="s">
        <v>9</v>
      </c>
    </row>
    <row r="13" spans="1:10" s="3" customFormat="1" ht="13.5" customHeight="1" x14ac:dyDescent="0.2">
      <c r="A13" s="20" t="s">
        <v>13</v>
      </c>
      <c r="B13" s="20" t="s">
        <v>14</v>
      </c>
      <c r="C13" s="20" t="s">
        <v>15</v>
      </c>
      <c r="D13" s="21">
        <v>4</v>
      </c>
      <c r="E13" s="19">
        <v>5</v>
      </c>
      <c r="F13" s="19">
        <v>6</v>
      </c>
      <c r="G13" s="19">
        <v>7</v>
      </c>
      <c r="H13" s="19">
        <v>8</v>
      </c>
      <c r="I13" s="18">
        <v>9</v>
      </c>
      <c r="J13" s="18">
        <v>10</v>
      </c>
    </row>
    <row r="14" spans="1:10" s="34" customFormat="1" ht="34.15" customHeight="1" x14ac:dyDescent="0.2">
      <c r="A14" s="27" t="s">
        <v>60</v>
      </c>
      <c r="B14" s="29"/>
      <c r="C14" s="29"/>
      <c r="D14" s="39" t="s">
        <v>274</v>
      </c>
      <c r="E14" s="72" t="s">
        <v>87</v>
      </c>
      <c r="F14" s="72" t="s">
        <v>88</v>
      </c>
      <c r="G14" s="57">
        <f>SUM(G15:G23)</f>
        <v>95516200</v>
      </c>
      <c r="H14" s="57">
        <f>SUM(H15:H23)</f>
        <v>94724700</v>
      </c>
      <c r="I14" s="57">
        <f>SUM(I15:I23)</f>
        <v>791500</v>
      </c>
      <c r="J14" s="57">
        <f>SUM(J15:J23)</f>
        <v>0</v>
      </c>
    </row>
    <row r="15" spans="1:10" s="34" customFormat="1" ht="33" customHeight="1" x14ac:dyDescent="0.2">
      <c r="A15" s="29" t="s">
        <v>61</v>
      </c>
      <c r="B15" s="29" t="s">
        <v>62</v>
      </c>
      <c r="C15" s="29" t="s">
        <v>63</v>
      </c>
      <c r="D15" s="30" t="s">
        <v>64</v>
      </c>
      <c r="E15" s="73"/>
      <c r="F15" s="73"/>
      <c r="G15" s="55">
        <f>H15+I15</f>
        <v>264700</v>
      </c>
      <c r="H15" s="55">
        <v>264700</v>
      </c>
      <c r="I15" s="55"/>
      <c r="J15" s="55"/>
    </row>
    <row r="16" spans="1:10" s="35" customFormat="1" ht="33" customHeight="1" x14ac:dyDescent="0.2">
      <c r="A16" s="29" t="s">
        <v>65</v>
      </c>
      <c r="B16" s="29" t="s">
        <v>66</v>
      </c>
      <c r="C16" s="29" t="s">
        <v>67</v>
      </c>
      <c r="D16" s="30" t="s">
        <v>68</v>
      </c>
      <c r="E16" s="73"/>
      <c r="F16" s="73"/>
      <c r="G16" s="55">
        <f t="shared" ref="G16:G21" si="0">H16+I16</f>
        <v>1033300</v>
      </c>
      <c r="H16" s="55">
        <v>1033300</v>
      </c>
      <c r="I16" s="55">
        <f>I17</f>
        <v>0</v>
      </c>
      <c r="J16" s="55">
        <f>J17</f>
        <v>0</v>
      </c>
    </row>
    <row r="17" spans="1:10" s="34" customFormat="1" ht="40.15" customHeight="1" x14ac:dyDescent="0.2">
      <c r="A17" s="29" t="s">
        <v>69</v>
      </c>
      <c r="B17" s="29" t="s">
        <v>70</v>
      </c>
      <c r="C17" s="29" t="s">
        <v>67</v>
      </c>
      <c r="D17" s="30" t="s">
        <v>71</v>
      </c>
      <c r="E17" s="73"/>
      <c r="F17" s="73"/>
      <c r="G17" s="55">
        <f t="shared" si="0"/>
        <v>20026000</v>
      </c>
      <c r="H17" s="55">
        <v>20026000</v>
      </c>
      <c r="I17" s="55"/>
      <c r="J17" s="55"/>
    </row>
    <row r="18" spans="1:10" s="35" customFormat="1" ht="39" customHeight="1" x14ac:dyDescent="0.2">
      <c r="A18" s="29" t="s">
        <v>72</v>
      </c>
      <c r="B18" s="29" t="s">
        <v>73</v>
      </c>
      <c r="C18" s="29" t="s">
        <v>67</v>
      </c>
      <c r="D18" s="30" t="s">
        <v>74</v>
      </c>
      <c r="E18" s="73"/>
      <c r="F18" s="73"/>
      <c r="G18" s="55">
        <f t="shared" si="0"/>
        <v>56625000</v>
      </c>
      <c r="H18" s="55">
        <v>56625000</v>
      </c>
      <c r="I18" s="55"/>
      <c r="J18" s="55">
        <f>SUM(J19:J23)</f>
        <v>0</v>
      </c>
    </row>
    <row r="19" spans="1:10" s="34" customFormat="1" ht="58.9" customHeight="1" x14ac:dyDescent="0.2">
      <c r="A19" s="29" t="s">
        <v>75</v>
      </c>
      <c r="B19" s="29" t="s">
        <v>76</v>
      </c>
      <c r="C19" s="29" t="s">
        <v>77</v>
      </c>
      <c r="D19" s="30" t="s">
        <v>209</v>
      </c>
      <c r="E19" s="73"/>
      <c r="F19" s="73"/>
      <c r="G19" s="55">
        <f t="shared" si="0"/>
        <v>714000</v>
      </c>
      <c r="H19" s="55">
        <v>714000</v>
      </c>
      <c r="I19" s="55"/>
      <c r="J19" s="55"/>
    </row>
    <row r="20" spans="1:10" s="34" customFormat="1" ht="67.900000000000006" customHeight="1" x14ac:dyDescent="0.2">
      <c r="A20" s="29" t="s">
        <v>78</v>
      </c>
      <c r="B20" s="29" t="s">
        <v>79</v>
      </c>
      <c r="C20" s="29" t="s">
        <v>28</v>
      </c>
      <c r="D20" s="30" t="s">
        <v>210</v>
      </c>
      <c r="E20" s="73"/>
      <c r="F20" s="73"/>
      <c r="G20" s="55">
        <f t="shared" si="0"/>
        <v>11000</v>
      </c>
      <c r="H20" s="55">
        <v>11000</v>
      </c>
      <c r="I20" s="55"/>
      <c r="J20" s="55"/>
    </row>
    <row r="21" spans="1:10" s="34" customFormat="1" ht="48.6" customHeight="1" x14ac:dyDescent="0.2">
      <c r="A21" s="29" t="s">
        <v>80</v>
      </c>
      <c r="B21" s="29" t="s">
        <v>81</v>
      </c>
      <c r="C21" s="29" t="s">
        <v>63</v>
      </c>
      <c r="D21" s="30" t="s">
        <v>238</v>
      </c>
      <c r="E21" s="73"/>
      <c r="F21" s="73"/>
      <c r="G21" s="55">
        <f t="shared" si="0"/>
        <v>290000</v>
      </c>
      <c r="H21" s="55">
        <v>290000</v>
      </c>
      <c r="I21" s="55"/>
      <c r="J21" s="55"/>
    </row>
    <row r="22" spans="1:10" s="34" customFormat="1" ht="39.6" customHeight="1" x14ac:dyDescent="0.2">
      <c r="A22" s="29" t="s">
        <v>82</v>
      </c>
      <c r="B22" s="29" t="s">
        <v>83</v>
      </c>
      <c r="C22" s="29" t="s">
        <v>84</v>
      </c>
      <c r="D22" s="30" t="s">
        <v>85</v>
      </c>
      <c r="E22" s="73"/>
      <c r="F22" s="73"/>
      <c r="G22" s="55">
        <f>SUM(H22:I22)</f>
        <v>15760700</v>
      </c>
      <c r="H22" s="55">
        <v>15760700</v>
      </c>
      <c r="I22" s="55"/>
      <c r="J22" s="55"/>
    </row>
    <row r="23" spans="1:10" s="34" customFormat="1" ht="91.5" customHeight="1" x14ac:dyDescent="0.2">
      <c r="A23" s="32" t="s">
        <v>86</v>
      </c>
      <c r="B23" s="32" t="s">
        <v>47</v>
      </c>
      <c r="C23" s="32" t="s">
        <v>48</v>
      </c>
      <c r="D23" s="33" t="s">
        <v>130</v>
      </c>
      <c r="E23" s="73"/>
      <c r="F23" s="73"/>
      <c r="G23" s="61">
        <f>SUM(H23:I23)</f>
        <v>791500</v>
      </c>
      <c r="H23" s="55"/>
      <c r="I23" s="55">
        <v>791500</v>
      </c>
      <c r="J23" s="55"/>
    </row>
    <row r="24" spans="1:10" s="3" customFormat="1" ht="30" customHeight="1" x14ac:dyDescent="0.2">
      <c r="A24" s="75" t="s">
        <v>18</v>
      </c>
      <c r="B24" s="75"/>
      <c r="C24" s="75"/>
      <c r="D24" s="75"/>
      <c r="E24" s="74"/>
      <c r="F24" s="74"/>
      <c r="G24" s="57">
        <f>G14</f>
        <v>95516200</v>
      </c>
      <c r="H24" s="57">
        <f>H14</f>
        <v>94724700</v>
      </c>
      <c r="I24" s="57">
        <f>I14</f>
        <v>791500</v>
      </c>
      <c r="J24" s="57">
        <f>J14</f>
        <v>0</v>
      </c>
    </row>
    <row r="25" spans="1:10" s="3" customFormat="1" ht="29.25" customHeight="1" x14ac:dyDescent="0.2">
      <c r="A25" s="27" t="s">
        <v>17</v>
      </c>
      <c r="B25" s="27"/>
      <c r="C25" s="27"/>
      <c r="D25" s="28" t="s">
        <v>227</v>
      </c>
      <c r="E25" s="76" t="s">
        <v>89</v>
      </c>
      <c r="F25" s="76" t="s">
        <v>282</v>
      </c>
      <c r="G25" s="57">
        <f>G26</f>
        <v>24700</v>
      </c>
      <c r="H25" s="57">
        <f>H26</f>
        <v>24700</v>
      </c>
      <c r="I25" s="57">
        <f>I26</f>
        <v>0</v>
      </c>
      <c r="J25" s="57">
        <f>J26</f>
        <v>0</v>
      </c>
    </row>
    <row r="26" spans="1:10" s="3" customFormat="1" ht="26.25" customHeight="1" x14ac:dyDescent="0.2">
      <c r="A26" s="29" t="s">
        <v>90</v>
      </c>
      <c r="B26" s="29" t="s">
        <v>91</v>
      </c>
      <c r="C26" s="29" t="s">
        <v>92</v>
      </c>
      <c r="D26" s="30" t="s">
        <v>93</v>
      </c>
      <c r="E26" s="76"/>
      <c r="F26" s="76"/>
      <c r="G26" s="61">
        <f>H26+I26</f>
        <v>24700</v>
      </c>
      <c r="H26" s="55">
        <v>24700</v>
      </c>
      <c r="I26" s="55"/>
      <c r="J26" s="55"/>
    </row>
    <row r="27" spans="1:10" s="3" customFormat="1" ht="38.25" customHeight="1" x14ac:dyDescent="0.2">
      <c r="A27" s="27" t="s">
        <v>60</v>
      </c>
      <c r="B27" s="29"/>
      <c r="C27" s="29"/>
      <c r="D27" s="39" t="s">
        <v>274</v>
      </c>
      <c r="E27" s="76"/>
      <c r="F27" s="76"/>
      <c r="G27" s="57">
        <f>G28</f>
        <v>526500</v>
      </c>
      <c r="H27" s="57">
        <f>H28</f>
        <v>526500</v>
      </c>
      <c r="I27" s="57">
        <f>I28</f>
        <v>0</v>
      </c>
      <c r="J27" s="57">
        <f>J28</f>
        <v>0</v>
      </c>
    </row>
    <row r="28" spans="1:10" s="3" customFormat="1" ht="29.25" customHeight="1" x14ac:dyDescent="0.2">
      <c r="A28" s="29" t="s">
        <v>94</v>
      </c>
      <c r="B28" s="29" t="s">
        <v>91</v>
      </c>
      <c r="C28" s="29" t="s">
        <v>92</v>
      </c>
      <c r="D28" s="30" t="s">
        <v>93</v>
      </c>
      <c r="E28" s="76"/>
      <c r="F28" s="76"/>
      <c r="G28" s="61">
        <f>H28+I28</f>
        <v>526500</v>
      </c>
      <c r="H28" s="55">
        <v>526500</v>
      </c>
      <c r="I28" s="55"/>
      <c r="J28" s="55"/>
    </row>
    <row r="29" spans="1:10" s="3" customFormat="1" ht="27.75" customHeight="1" x14ac:dyDescent="0.2">
      <c r="A29" s="31">
        <v>1100000</v>
      </c>
      <c r="B29" s="31"/>
      <c r="C29" s="31"/>
      <c r="D29" s="28" t="s">
        <v>275</v>
      </c>
      <c r="E29" s="72"/>
      <c r="F29" s="76"/>
      <c r="G29" s="60">
        <f>G30</f>
        <v>115300</v>
      </c>
      <c r="H29" s="60">
        <f>H30</f>
        <v>115300</v>
      </c>
      <c r="I29" s="61"/>
      <c r="J29" s="61"/>
    </row>
    <row r="30" spans="1:10" s="3" customFormat="1" ht="30" customHeight="1" x14ac:dyDescent="0.2">
      <c r="A30" s="32" t="s">
        <v>133</v>
      </c>
      <c r="B30" s="32" t="s">
        <v>91</v>
      </c>
      <c r="C30" s="32" t="s">
        <v>92</v>
      </c>
      <c r="D30" s="30" t="s">
        <v>93</v>
      </c>
      <c r="E30" s="72"/>
      <c r="F30" s="76"/>
      <c r="G30" s="61">
        <f>H30+I30</f>
        <v>115300</v>
      </c>
      <c r="H30" s="61">
        <v>115300</v>
      </c>
      <c r="I30" s="61"/>
      <c r="J30" s="61"/>
    </row>
    <row r="31" spans="1:10" s="3" customFormat="1" ht="21.75" customHeight="1" x14ac:dyDescent="0.2">
      <c r="A31" s="77" t="s">
        <v>18</v>
      </c>
      <c r="B31" s="77"/>
      <c r="C31" s="77"/>
      <c r="D31" s="77"/>
      <c r="E31" s="72"/>
      <c r="F31" s="76"/>
      <c r="G31" s="60">
        <f>G25+G27+G29</f>
        <v>666500</v>
      </c>
      <c r="H31" s="60">
        <f>H25+H27+H29</f>
        <v>666500</v>
      </c>
      <c r="I31" s="60">
        <f>I25+I27+I29</f>
        <v>0</v>
      </c>
      <c r="J31" s="60">
        <f>J25+J27+J29</f>
        <v>0</v>
      </c>
    </row>
    <row r="32" spans="1:10" s="3" customFormat="1" ht="34.5" customHeight="1" x14ac:dyDescent="0.2">
      <c r="A32" s="27" t="s">
        <v>60</v>
      </c>
      <c r="B32" s="29"/>
      <c r="C32" s="29"/>
      <c r="D32" s="39" t="s">
        <v>274</v>
      </c>
      <c r="E32" s="72" t="s">
        <v>214</v>
      </c>
      <c r="F32" s="73" t="s">
        <v>215</v>
      </c>
      <c r="G32" s="57">
        <f>SUM(G33:G34)</f>
        <v>10983300</v>
      </c>
      <c r="H32" s="57">
        <f>SUM(H33:H34)</f>
        <v>10983300</v>
      </c>
      <c r="I32" s="57">
        <f>SUM(I33:I34)</f>
        <v>0</v>
      </c>
      <c r="J32" s="57">
        <f>SUM(J33:J34)</f>
        <v>0</v>
      </c>
    </row>
    <row r="33" spans="1:10" s="34" customFormat="1" ht="68.25" customHeight="1" x14ac:dyDescent="0.2">
      <c r="A33" s="29" t="s">
        <v>78</v>
      </c>
      <c r="B33" s="29" t="s">
        <v>79</v>
      </c>
      <c r="C33" s="29" t="s">
        <v>28</v>
      </c>
      <c r="D33" s="30" t="s">
        <v>211</v>
      </c>
      <c r="E33" s="73"/>
      <c r="F33" s="73"/>
      <c r="G33" s="55">
        <f>H33+I33</f>
        <v>9176000</v>
      </c>
      <c r="H33" s="55">
        <v>9176000</v>
      </c>
      <c r="I33" s="55"/>
      <c r="J33" s="55"/>
    </row>
    <row r="34" spans="1:10" s="34" customFormat="1" ht="36.75" customHeight="1" x14ac:dyDescent="0.2">
      <c r="A34" s="29" t="s">
        <v>82</v>
      </c>
      <c r="B34" s="29" t="s">
        <v>83</v>
      </c>
      <c r="C34" s="29" t="s">
        <v>84</v>
      </c>
      <c r="D34" s="30" t="s">
        <v>85</v>
      </c>
      <c r="E34" s="73"/>
      <c r="F34" s="73"/>
      <c r="G34" s="55">
        <f>SUM(H34:I34)</f>
        <v>1807300</v>
      </c>
      <c r="H34" s="55">
        <v>1807300</v>
      </c>
      <c r="I34" s="55"/>
      <c r="J34" s="55"/>
    </row>
    <row r="35" spans="1:10" s="3" customFormat="1" ht="24.75" customHeight="1" x14ac:dyDescent="0.2">
      <c r="A35" s="75" t="s">
        <v>18</v>
      </c>
      <c r="B35" s="75"/>
      <c r="C35" s="75"/>
      <c r="D35" s="75"/>
      <c r="E35" s="74"/>
      <c r="F35" s="74"/>
      <c r="G35" s="57">
        <f>G32</f>
        <v>10983300</v>
      </c>
      <c r="H35" s="57">
        <f>H32</f>
        <v>10983300</v>
      </c>
      <c r="I35" s="57">
        <f>I32</f>
        <v>0</v>
      </c>
      <c r="J35" s="57">
        <f>J32</f>
        <v>0</v>
      </c>
    </row>
    <row r="36" spans="1:10" s="3" customFormat="1" ht="24" customHeight="1" x14ac:dyDescent="0.2">
      <c r="A36" s="27" t="s">
        <v>17</v>
      </c>
      <c r="B36" s="27"/>
      <c r="C36" s="27"/>
      <c r="D36" s="28" t="s">
        <v>227</v>
      </c>
      <c r="E36" s="76" t="s">
        <v>217</v>
      </c>
      <c r="F36" s="76" t="s">
        <v>221</v>
      </c>
      <c r="G36" s="53">
        <f>G37+G38</f>
        <v>3772000</v>
      </c>
      <c r="H36" s="53">
        <f>H37+H38</f>
        <v>3180000</v>
      </c>
      <c r="I36" s="53">
        <f>I37+I38</f>
        <v>592000</v>
      </c>
      <c r="J36" s="53">
        <f>J37+J38</f>
        <v>0</v>
      </c>
    </row>
    <row r="37" spans="1:10" s="3" customFormat="1" ht="54.6" customHeight="1" x14ac:dyDescent="0.2">
      <c r="A37" s="29" t="s">
        <v>23</v>
      </c>
      <c r="B37" s="29" t="s">
        <v>24</v>
      </c>
      <c r="C37" s="29" t="s">
        <v>25</v>
      </c>
      <c r="D37" s="30" t="s">
        <v>208</v>
      </c>
      <c r="E37" s="76"/>
      <c r="F37" s="76"/>
      <c r="G37" s="54">
        <f>H37+I37</f>
        <v>213500</v>
      </c>
      <c r="H37" s="54">
        <v>180000</v>
      </c>
      <c r="I37" s="55">
        <v>33500</v>
      </c>
      <c r="J37" s="55"/>
    </row>
    <row r="38" spans="1:10" s="3" customFormat="1" ht="61.15" customHeight="1" x14ac:dyDescent="0.2">
      <c r="A38" s="29" t="s">
        <v>26</v>
      </c>
      <c r="B38" s="29" t="s">
        <v>27</v>
      </c>
      <c r="C38" s="29" t="s">
        <v>28</v>
      </c>
      <c r="D38" s="30" t="s">
        <v>267</v>
      </c>
      <c r="E38" s="76"/>
      <c r="F38" s="76"/>
      <c r="G38" s="54">
        <f>H38+I38</f>
        <v>3558500</v>
      </c>
      <c r="H38" s="54">
        <v>3000000</v>
      </c>
      <c r="I38" s="55">
        <v>558500</v>
      </c>
      <c r="J38" s="55"/>
    </row>
    <row r="39" spans="1:10" s="3" customFormat="1" ht="21.75" customHeight="1" x14ac:dyDescent="0.2">
      <c r="A39" s="75" t="s">
        <v>18</v>
      </c>
      <c r="B39" s="75"/>
      <c r="C39" s="75"/>
      <c r="D39" s="75"/>
      <c r="E39" s="76"/>
      <c r="F39" s="76"/>
      <c r="G39" s="57">
        <f>G36</f>
        <v>3772000</v>
      </c>
      <c r="H39" s="57">
        <f>H36</f>
        <v>3180000</v>
      </c>
      <c r="I39" s="57">
        <f>I36</f>
        <v>592000</v>
      </c>
      <c r="J39" s="57">
        <f>J36</f>
        <v>0</v>
      </c>
    </row>
    <row r="40" spans="1:10" s="3" customFormat="1" ht="25.5" customHeight="1" x14ac:dyDescent="0.2">
      <c r="A40" s="41" t="s">
        <v>120</v>
      </c>
      <c r="B40" s="27"/>
      <c r="C40" s="27"/>
      <c r="D40" s="28" t="s">
        <v>281</v>
      </c>
      <c r="E40" s="72" t="s">
        <v>116</v>
      </c>
      <c r="F40" s="72" t="s">
        <v>220</v>
      </c>
      <c r="G40" s="53">
        <f>G41</f>
        <v>10217200</v>
      </c>
      <c r="H40" s="53">
        <f>H41</f>
        <v>10217200</v>
      </c>
      <c r="I40" s="54">
        <f>I41</f>
        <v>0</v>
      </c>
      <c r="J40" s="54">
        <f>J41</f>
        <v>0</v>
      </c>
    </row>
    <row r="41" spans="1:10" s="3" customFormat="1" ht="33" customHeight="1" x14ac:dyDescent="0.2">
      <c r="A41" s="29" t="s">
        <v>132</v>
      </c>
      <c r="B41" s="18">
        <v>5031</v>
      </c>
      <c r="C41" s="29" t="s">
        <v>118</v>
      </c>
      <c r="D41" s="30" t="s">
        <v>126</v>
      </c>
      <c r="E41" s="73"/>
      <c r="F41" s="73"/>
      <c r="G41" s="54">
        <f>H41+I41</f>
        <v>10217200</v>
      </c>
      <c r="H41" s="54">
        <v>10217200</v>
      </c>
      <c r="I41" s="54"/>
      <c r="J41" s="54"/>
    </row>
    <row r="42" spans="1:10" s="3" customFormat="1" ht="34.9" customHeight="1" x14ac:dyDescent="0.2">
      <c r="A42" s="31">
        <v>1100000</v>
      </c>
      <c r="B42" s="31"/>
      <c r="C42" s="31"/>
      <c r="D42" s="28" t="s">
        <v>276</v>
      </c>
      <c r="E42" s="73"/>
      <c r="F42" s="73"/>
      <c r="G42" s="53">
        <f>G43+G44+G45+G46+G47+G48</f>
        <v>15494200</v>
      </c>
      <c r="H42" s="53">
        <f>H43+H44+H45+H46+H47+H48</f>
        <v>15159500</v>
      </c>
      <c r="I42" s="53">
        <f>I43+I44+I45+I46+I47+I48</f>
        <v>334700</v>
      </c>
      <c r="J42" s="53">
        <f>J43+J44+J45+J46+J47+J48</f>
        <v>0</v>
      </c>
    </row>
    <row r="43" spans="1:10" s="3" customFormat="1" ht="36" customHeight="1" x14ac:dyDescent="0.2">
      <c r="A43" s="18">
        <v>1115011</v>
      </c>
      <c r="B43" s="18">
        <v>5011</v>
      </c>
      <c r="C43" s="29" t="s">
        <v>118</v>
      </c>
      <c r="D43" s="30" t="s">
        <v>127</v>
      </c>
      <c r="E43" s="74"/>
      <c r="F43" s="74"/>
      <c r="G43" s="54">
        <f t="shared" ref="G43:G48" si="1">H43+I43</f>
        <v>1777400</v>
      </c>
      <c r="H43" s="54">
        <v>1777400</v>
      </c>
      <c r="I43" s="54"/>
      <c r="J43" s="54"/>
    </row>
    <row r="44" spans="1:10" s="3" customFormat="1" ht="32.450000000000003" customHeight="1" x14ac:dyDescent="0.2">
      <c r="A44" s="18">
        <v>1115012</v>
      </c>
      <c r="B44" s="18">
        <v>5012</v>
      </c>
      <c r="C44" s="29" t="s">
        <v>118</v>
      </c>
      <c r="D44" s="30" t="s">
        <v>128</v>
      </c>
      <c r="E44" s="72" t="s">
        <v>116</v>
      </c>
      <c r="F44" s="72" t="s">
        <v>220</v>
      </c>
      <c r="G44" s="54">
        <f t="shared" si="1"/>
        <v>155800</v>
      </c>
      <c r="H44" s="54">
        <v>155800</v>
      </c>
      <c r="I44" s="54"/>
      <c r="J44" s="54"/>
    </row>
    <row r="45" spans="1:10" s="3" customFormat="1" ht="34.9" customHeight="1" x14ac:dyDescent="0.2">
      <c r="A45" s="18">
        <v>1115031</v>
      </c>
      <c r="B45" s="18">
        <v>5031</v>
      </c>
      <c r="C45" s="29" t="s">
        <v>118</v>
      </c>
      <c r="D45" s="30" t="s">
        <v>126</v>
      </c>
      <c r="E45" s="73"/>
      <c r="F45" s="73"/>
      <c r="G45" s="54">
        <f t="shared" si="1"/>
        <v>10914170</v>
      </c>
      <c r="H45" s="54">
        <v>10664170</v>
      </c>
      <c r="I45" s="54">
        <v>250000</v>
      </c>
      <c r="J45" s="54"/>
    </row>
    <row r="46" spans="1:10" s="3" customFormat="1" ht="26.45" customHeight="1" x14ac:dyDescent="0.2">
      <c r="A46" s="29" t="s">
        <v>117</v>
      </c>
      <c r="B46" s="47">
        <v>5041</v>
      </c>
      <c r="C46" s="29" t="s">
        <v>118</v>
      </c>
      <c r="D46" s="48" t="s">
        <v>119</v>
      </c>
      <c r="E46" s="73"/>
      <c r="F46" s="73"/>
      <c r="G46" s="54">
        <f t="shared" si="1"/>
        <v>1900000</v>
      </c>
      <c r="H46" s="54">
        <v>1900000</v>
      </c>
      <c r="I46" s="55"/>
      <c r="J46" s="55"/>
    </row>
    <row r="47" spans="1:10" s="3" customFormat="1" ht="36.75" customHeight="1" x14ac:dyDescent="0.2">
      <c r="A47" s="29" t="s">
        <v>124</v>
      </c>
      <c r="B47" s="47">
        <v>5062</v>
      </c>
      <c r="C47" s="29" t="s">
        <v>118</v>
      </c>
      <c r="D47" s="48" t="s">
        <v>129</v>
      </c>
      <c r="E47" s="73"/>
      <c r="F47" s="73"/>
      <c r="G47" s="54">
        <f t="shared" si="1"/>
        <v>662130</v>
      </c>
      <c r="H47" s="54">
        <v>662130</v>
      </c>
      <c r="I47" s="54"/>
      <c r="J47" s="54"/>
    </row>
    <row r="48" spans="1:10" s="3" customFormat="1" ht="90" customHeight="1" x14ac:dyDescent="0.2">
      <c r="A48" s="29" t="s">
        <v>125</v>
      </c>
      <c r="B48" s="47">
        <v>7691</v>
      </c>
      <c r="C48" s="29" t="s">
        <v>48</v>
      </c>
      <c r="D48" s="48" t="s">
        <v>130</v>
      </c>
      <c r="E48" s="73"/>
      <c r="F48" s="73"/>
      <c r="G48" s="54">
        <f t="shared" si="1"/>
        <v>84700</v>
      </c>
      <c r="H48" s="54"/>
      <c r="I48" s="54">
        <v>84700</v>
      </c>
      <c r="J48" s="54"/>
    </row>
    <row r="49" spans="1:10" s="3" customFormat="1" ht="27" customHeight="1" x14ac:dyDescent="0.2">
      <c r="A49" s="75" t="s">
        <v>18</v>
      </c>
      <c r="B49" s="75"/>
      <c r="C49" s="75"/>
      <c r="D49" s="75"/>
      <c r="E49" s="74"/>
      <c r="F49" s="74"/>
      <c r="G49" s="53">
        <f>G42+G40</f>
        <v>25711400</v>
      </c>
      <c r="H49" s="53">
        <f>H42+H40</f>
        <v>25376700</v>
      </c>
      <c r="I49" s="53">
        <f>I42+I40</f>
        <v>334700</v>
      </c>
      <c r="J49" s="53">
        <f>J42+J40</f>
        <v>0</v>
      </c>
    </row>
    <row r="50" spans="1:10" s="3" customFormat="1" ht="30" customHeight="1" x14ac:dyDescent="0.2">
      <c r="A50" s="27" t="s">
        <v>17</v>
      </c>
      <c r="B50" s="31"/>
      <c r="C50" s="31"/>
      <c r="D50" s="28" t="s">
        <v>227</v>
      </c>
      <c r="E50" s="72" t="s">
        <v>134</v>
      </c>
      <c r="F50" s="72" t="s">
        <v>219</v>
      </c>
      <c r="G50" s="53">
        <f>G51+G52</f>
        <v>1631900</v>
      </c>
      <c r="H50" s="53">
        <f>H51+H52</f>
        <v>1631900</v>
      </c>
      <c r="I50" s="53">
        <f>I51+I52</f>
        <v>0</v>
      </c>
      <c r="J50" s="53">
        <f>J51+J52</f>
        <v>0</v>
      </c>
    </row>
    <row r="51" spans="1:10" s="3" customFormat="1" ht="46.15" customHeight="1" x14ac:dyDescent="0.2">
      <c r="A51" s="29" t="s">
        <v>135</v>
      </c>
      <c r="B51" s="18">
        <v>3131</v>
      </c>
      <c r="C51" s="18">
        <v>1040</v>
      </c>
      <c r="D51" s="30" t="s">
        <v>137</v>
      </c>
      <c r="E51" s="73"/>
      <c r="F51" s="73"/>
      <c r="G51" s="54">
        <f>H51+I51</f>
        <v>1496000</v>
      </c>
      <c r="H51" s="54">
        <v>1496000</v>
      </c>
      <c r="I51" s="53"/>
      <c r="J51" s="53"/>
    </row>
    <row r="52" spans="1:10" s="3" customFormat="1" ht="60" customHeight="1" x14ac:dyDescent="0.2">
      <c r="A52" s="29" t="s">
        <v>136</v>
      </c>
      <c r="B52" s="18">
        <v>3140</v>
      </c>
      <c r="C52" s="18">
        <v>1040</v>
      </c>
      <c r="D52" s="30" t="s">
        <v>138</v>
      </c>
      <c r="E52" s="73"/>
      <c r="F52" s="73"/>
      <c r="G52" s="54">
        <f>H52+I52</f>
        <v>135900</v>
      </c>
      <c r="H52" s="54">
        <v>135900</v>
      </c>
      <c r="I52" s="53"/>
      <c r="J52" s="53"/>
    </row>
    <row r="53" spans="1:10" s="3" customFormat="1" ht="19.149999999999999" customHeight="1" x14ac:dyDescent="0.2">
      <c r="A53" s="75" t="s">
        <v>18</v>
      </c>
      <c r="B53" s="75"/>
      <c r="C53" s="75"/>
      <c r="D53" s="75"/>
      <c r="E53" s="74"/>
      <c r="F53" s="74"/>
      <c r="G53" s="53">
        <f>G50</f>
        <v>1631900</v>
      </c>
      <c r="H53" s="53">
        <f>H50</f>
        <v>1631900</v>
      </c>
      <c r="I53" s="53">
        <f>I50</f>
        <v>0</v>
      </c>
      <c r="J53" s="53">
        <f>J50</f>
        <v>0</v>
      </c>
    </row>
    <row r="54" spans="1:10" s="3" customFormat="1" ht="25.15" customHeight="1" x14ac:dyDescent="0.2">
      <c r="A54" s="27" t="s">
        <v>120</v>
      </c>
      <c r="B54" s="31"/>
      <c r="C54" s="31"/>
      <c r="D54" s="28" t="s">
        <v>277</v>
      </c>
      <c r="E54" s="72" t="s">
        <v>218</v>
      </c>
      <c r="F54" s="72" t="s">
        <v>173</v>
      </c>
      <c r="G54" s="57">
        <f>G55</f>
        <v>800000</v>
      </c>
      <c r="H54" s="57">
        <f>H55</f>
        <v>800000</v>
      </c>
      <c r="I54" s="57">
        <f>I55</f>
        <v>0</v>
      </c>
      <c r="J54" s="57">
        <f>J55</f>
        <v>0</v>
      </c>
    </row>
    <row r="55" spans="1:10" s="3" customFormat="1" ht="66.599999999999994" customHeight="1" x14ac:dyDescent="0.2">
      <c r="A55" s="29" t="s">
        <v>156</v>
      </c>
      <c r="B55" s="18">
        <v>1020</v>
      </c>
      <c r="C55" s="29" t="s">
        <v>104</v>
      </c>
      <c r="D55" s="30" t="s">
        <v>286</v>
      </c>
      <c r="E55" s="73"/>
      <c r="F55" s="73"/>
      <c r="G55" s="54">
        <f>H55+I55</f>
        <v>800000</v>
      </c>
      <c r="H55" s="54">
        <v>800000</v>
      </c>
      <c r="I55" s="53"/>
      <c r="J55" s="53"/>
    </row>
    <row r="56" spans="1:10" s="3" customFormat="1" ht="23.45" customHeight="1" x14ac:dyDescent="0.2">
      <c r="A56" s="88" t="s">
        <v>18</v>
      </c>
      <c r="B56" s="89"/>
      <c r="C56" s="89"/>
      <c r="D56" s="90"/>
      <c r="E56" s="74"/>
      <c r="F56" s="74"/>
      <c r="G56" s="53">
        <f>G54</f>
        <v>800000</v>
      </c>
      <c r="H56" s="53">
        <f>H54</f>
        <v>800000</v>
      </c>
      <c r="I56" s="53">
        <f>I54</f>
        <v>0</v>
      </c>
      <c r="J56" s="53">
        <f>J54</f>
        <v>0</v>
      </c>
    </row>
    <row r="57" spans="1:10" s="3" customFormat="1" ht="28.5" customHeight="1" x14ac:dyDescent="0.2">
      <c r="A57" s="27" t="s">
        <v>120</v>
      </c>
      <c r="B57" s="31"/>
      <c r="C57" s="31"/>
      <c r="D57" s="28" t="s">
        <v>277</v>
      </c>
      <c r="E57" s="72" t="s">
        <v>213</v>
      </c>
      <c r="F57" s="72" t="s">
        <v>174</v>
      </c>
      <c r="G57" s="53">
        <f>G58</f>
        <v>244300</v>
      </c>
      <c r="H57" s="53">
        <f>H58</f>
        <v>244300</v>
      </c>
      <c r="I57" s="53">
        <f>I58</f>
        <v>0</v>
      </c>
      <c r="J57" s="53">
        <f>J58</f>
        <v>0</v>
      </c>
    </row>
    <row r="58" spans="1:10" s="3" customFormat="1" ht="80.45" customHeight="1" x14ac:dyDescent="0.2">
      <c r="A58" s="29" t="s">
        <v>156</v>
      </c>
      <c r="B58" s="18">
        <v>1020</v>
      </c>
      <c r="C58" s="29" t="s">
        <v>104</v>
      </c>
      <c r="D58" s="30" t="s">
        <v>286</v>
      </c>
      <c r="E58" s="73"/>
      <c r="F58" s="73"/>
      <c r="G58" s="54">
        <f>H58+I58</f>
        <v>244300</v>
      </c>
      <c r="H58" s="54">
        <v>244300</v>
      </c>
      <c r="I58" s="53"/>
      <c r="J58" s="53"/>
    </row>
    <row r="59" spans="1:10" s="3" customFormat="1" ht="25.9" customHeight="1" x14ac:dyDescent="0.2">
      <c r="A59" s="88" t="s">
        <v>18</v>
      </c>
      <c r="B59" s="89"/>
      <c r="C59" s="89"/>
      <c r="D59" s="90"/>
      <c r="E59" s="74"/>
      <c r="F59" s="74"/>
      <c r="G59" s="53">
        <f>G57</f>
        <v>244300</v>
      </c>
      <c r="H59" s="53">
        <f>H57</f>
        <v>244300</v>
      </c>
      <c r="I59" s="53">
        <f>I57</f>
        <v>0</v>
      </c>
      <c r="J59" s="53">
        <f>J57</f>
        <v>0</v>
      </c>
    </row>
    <row r="60" spans="1:10" s="3" customFormat="1" ht="41.25" customHeight="1" x14ac:dyDescent="0.2">
      <c r="A60" s="27" t="s">
        <v>158</v>
      </c>
      <c r="B60" s="27"/>
      <c r="C60" s="27"/>
      <c r="D60" s="28" t="s">
        <v>244</v>
      </c>
      <c r="E60" s="72" t="s">
        <v>256</v>
      </c>
      <c r="F60" s="72" t="s">
        <v>307</v>
      </c>
      <c r="G60" s="53">
        <f>SUM(G61:G69)</f>
        <v>95037625</v>
      </c>
      <c r="H60" s="53">
        <f>SUM(H61:H69)</f>
        <v>93802000</v>
      </c>
      <c r="I60" s="53">
        <f>SUM(I61:I69)</f>
        <v>1235625</v>
      </c>
      <c r="J60" s="53">
        <f>SUM(J61:J69)</f>
        <v>0</v>
      </c>
    </row>
    <row r="61" spans="1:10" s="3" customFormat="1" ht="35.25" customHeight="1" x14ac:dyDescent="0.2">
      <c r="A61" s="29" t="s">
        <v>159</v>
      </c>
      <c r="B61" s="29" t="s">
        <v>105</v>
      </c>
      <c r="C61" s="29" t="s">
        <v>106</v>
      </c>
      <c r="D61" s="49" t="s">
        <v>107</v>
      </c>
      <c r="E61" s="73"/>
      <c r="F61" s="73"/>
      <c r="G61" s="54">
        <f>H61+I61</f>
        <v>32781100</v>
      </c>
      <c r="H61" s="54">
        <v>32781100</v>
      </c>
      <c r="I61" s="54"/>
      <c r="J61" s="54"/>
    </row>
    <row r="62" spans="1:10" s="3" customFormat="1" ht="36" customHeight="1" x14ac:dyDescent="0.2">
      <c r="A62" s="29" t="s">
        <v>160</v>
      </c>
      <c r="B62" s="29" t="s">
        <v>161</v>
      </c>
      <c r="C62" s="29" t="s">
        <v>162</v>
      </c>
      <c r="D62" s="50" t="s">
        <v>163</v>
      </c>
      <c r="E62" s="73"/>
      <c r="F62" s="73"/>
      <c r="G62" s="54">
        <f t="shared" ref="G62:G69" si="2">H62+I62</f>
        <v>24429200</v>
      </c>
      <c r="H62" s="56">
        <v>24429200</v>
      </c>
      <c r="I62" s="54"/>
      <c r="J62" s="54"/>
    </row>
    <row r="63" spans="1:10" s="3" customFormat="1" ht="39" customHeight="1" x14ac:dyDescent="0.2">
      <c r="A63" s="29" t="s">
        <v>164</v>
      </c>
      <c r="B63" s="29" t="s">
        <v>108</v>
      </c>
      <c r="C63" s="29" t="s">
        <v>109</v>
      </c>
      <c r="D63" s="51" t="s">
        <v>165</v>
      </c>
      <c r="E63" s="73"/>
      <c r="F63" s="73"/>
      <c r="G63" s="54">
        <f t="shared" si="2"/>
        <v>22752700</v>
      </c>
      <c r="H63" s="55">
        <v>22752700</v>
      </c>
      <c r="I63" s="54"/>
      <c r="J63" s="54"/>
    </row>
    <row r="64" spans="1:10" s="3" customFormat="1" ht="22.15" customHeight="1" x14ac:dyDescent="0.2">
      <c r="A64" s="42" t="s">
        <v>180</v>
      </c>
      <c r="B64" s="42" t="s">
        <v>181</v>
      </c>
      <c r="C64" s="43" t="s">
        <v>182</v>
      </c>
      <c r="D64" s="44" t="s">
        <v>183</v>
      </c>
      <c r="E64" s="73"/>
      <c r="F64" s="73"/>
      <c r="G64" s="54">
        <f t="shared" si="2"/>
        <v>5457525</v>
      </c>
      <c r="H64" s="55">
        <v>4221900</v>
      </c>
      <c r="I64" s="54">
        <v>1235625</v>
      </c>
      <c r="J64" s="54"/>
    </row>
    <row r="65" spans="1:10" s="3" customFormat="1" ht="40.9" customHeight="1" x14ac:dyDescent="0.2">
      <c r="A65" s="42" t="s">
        <v>169</v>
      </c>
      <c r="B65" s="42" t="s">
        <v>170</v>
      </c>
      <c r="C65" s="43" t="s">
        <v>171</v>
      </c>
      <c r="D65" s="44" t="s">
        <v>172</v>
      </c>
      <c r="E65" s="73"/>
      <c r="F65" s="73"/>
      <c r="G65" s="54">
        <f t="shared" si="2"/>
        <v>1541100</v>
      </c>
      <c r="H65" s="55">
        <v>1541100</v>
      </c>
      <c r="I65" s="54"/>
      <c r="J65" s="54"/>
    </row>
    <row r="66" spans="1:10" s="3" customFormat="1" ht="40.9" customHeight="1" x14ac:dyDescent="0.2">
      <c r="A66" s="42" t="s">
        <v>166</v>
      </c>
      <c r="B66" s="42" t="s">
        <v>167</v>
      </c>
      <c r="C66" s="43" t="s">
        <v>109</v>
      </c>
      <c r="D66" s="44" t="s">
        <v>168</v>
      </c>
      <c r="E66" s="73"/>
      <c r="F66" s="73"/>
      <c r="G66" s="54">
        <f t="shared" si="2"/>
        <v>2827300</v>
      </c>
      <c r="H66" s="55">
        <v>2827300</v>
      </c>
      <c r="I66" s="54"/>
      <c r="J66" s="54"/>
    </row>
    <row r="67" spans="1:10" s="3" customFormat="1" ht="40.9" customHeight="1" x14ac:dyDescent="0.2">
      <c r="A67" s="42" t="s">
        <v>283</v>
      </c>
      <c r="B67" s="42" t="s">
        <v>284</v>
      </c>
      <c r="C67" s="43" t="s">
        <v>175</v>
      </c>
      <c r="D67" s="44" t="s">
        <v>285</v>
      </c>
      <c r="E67" s="73"/>
      <c r="F67" s="73"/>
      <c r="G67" s="54">
        <f t="shared" si="2"/>
        <v>1868800</v>
      </c>
      <c r="H67" s="55">
        <v>1868800</v>
      </c>
      <c r="I67" s="54"/>
      <c r="J67" s="54"/>
    </row>
    <row r="68" spans="1:10" s="3" customFormat="1" ht="34.5" customHeight="1" x14ac:dyDescent="0.2">
      <c r="A68" s="42" t="s">
        <v>176</v>
      </c>
      <c r="B68" s="42" t="s">
        <v>177</v>
      </c>
      <c r="C68" s="43" t="s">
        <v>175</v>
      </c>
      <c r="D68" s="44" t="s">
        <v>205</v>
      </c>
      <c r="E68" s="73"/>
      <c r="F68" s="73"/>
      <c r="G68" s="54">
        <f t="shared" si="2"/>
        <v>2845200</v>
      </c>
      <c r="H68" s="55">
        <v>2845200</v>
      </c>
      <c r="I68" s="54"/>
      <c r="J68" s="54"/>
    </row>
    <row r="69" spans="1:10" s="3" customFormat="1" ht="33" customHeight="1" x14ac:dyDescent="0.2">
      <c r="A69" s="42" t="s">
        <v>178</v>
      </c>
      <c r="B69" s="42" t="s">
        <v>179</v>
      </c>
      <c r="C69" s="43" t="s">
        <v>175</v>
      </c>
      <c r="D69" s="44" t="s">
        <v>206</v>
      </c>
      <c r="E69" s="73"/>
      <c r="F69" s="73"/>
      <c r="G69" s="54">
        <f t="shared" si="2"/>
        <v>534700</v>
      </c>
      <c r="H69" s="55">
        <v>534700</v>
      </c>
      <c r="I69" s="54"/>
      <c r="J69" s="54"/>
    </row>
    <row r="70" spans="1:10" s="3" customFormat="1" ht="29.25" customHeight="1" x14ac:dyDescent="0.2">
      <c r="A70" s="75" t="s">
        <v>18</v>
      </c>
      <c r="B70" s="75"/>
      <c r="C70" s="75"/>
      <c r="D70" s="75"/>
      <c r="E70" s="74"/>
      <c r="F70" s="74"/>
      <c r="G70" s="57">
        <f>G60</f>
        <v>95037625</v>
      </c>
      <c r="H70" s="57">
        <f>H60</f>
        <v>93802000</v>
      </c>
      <c r="I70" s="57">
        <f>I60</f>
        <v>1235625</v>
      </c>
      <c r="J70" s="57">
        <f>J60</f>
        <v>0</v>
      </c>
    </row>
    <row r="71" spans="1:10" s="3" customFormat="1" ht="25.15" customHeight="1" x14ac:dyDescent="0.2">
      <c r="A71" s="41" t="s">
        <v>120</v>
      </c>
      <c r="B71" s="27"/>
      <c r="C71" s="27"/>
      <c r="D71" s="28" t="s">
        <v>277</v>
      </c>
      <c r="E71" s="72" t="s">
        <v>123</v>
      </c>
      <c r="F71" s="72" t="s">
        <v>270</v>
      </c>
      <c r="G71" s="53">
        <f>G72+G73+G74+G75+G76+G77</f>
        <v>57241400</v>
      </c>
      <c r="H71" s="53">
        <f>H72+H73+H74+H75+H76+H77</f>
        <v>56766400</v>
      </c>
      <c r="I71" s="53">
        <f>I72+I73+I74+I75+I76+I77</f>
        <v>475000</v>
      </c>
      <c r="J71" s="53">
        <f>J72+J73+J74+J75+J76+J77</f>
        <v>475000</v>
      </c>
    </row>
    <row r="72" spans="1:10" s="3" customFormat="1" ht="25.5" customHeight="1" x14ac:dyDescent="0.2">
      <c r="A72" s="29" t="s">
        <v>155</v>
      </c>
      <c r="B72" s="29" t="s">
        <v>77</v>
      </c>
      <c r="C72" s="29" t="s">
        <v>101</v>
      </c>
      <c r="D72" s="30" t="s">
        <v>102</v>
      </c>
      <c r="E72" s="73"/>
      <c r="F72" s="73"/>
      <c r="G72" s="54">
        <f>SUM(H72:I72)</f>
        <v>12145100</v>
      </c>
      <c r="H72" s="54">
        <v>12145100</v>
      </c>
      <c r="I72" s="53"/>
      <c r="J72" s="53"/>
    </row>
    <row r="73" spans="1:10" s="3" customFormat="1" ht="57.6" customHeight="1" x14ac:dyDescent="0.2">
      <c r="A73" s="29" t="s">
        <v>156</v>
      </c>
      <c r="B73" s="29" t="s">
        <v>103</v>
      </c>
      <c r="C73" s="29" t="s">
        <v>104</v>
      </c>
      <c r="D73" s="30" t="s">
        <v>286</v>
      </c>
      <c r="E73" s="73"/>
      <c r="F73" s="73"/>
      <c r="G73" s="54">
        <f>H73+I73</f>
        <v>36666400</v>
      </c>
      <c r="H73" s="54">
        <v>36666400</v>
      </c>
      <c r="I73" s="54"/>
      <c r="J73" s="54"/>
    </row>
    <row r="74" spans="1:10" s="3" customFormat="1" ht="37.9" customHeight="1" x14ac:dyDescent="0.2">
      <c r="A74" s="29" t="s">
        <v>287</v>
      </c>
      <c r="B74" s="29" t="s">
        <v>92</v>
      </c>
      <c r="C74" s="29" t="s">
        <v>121</v>
      </c>
      <c r="D74" s="30" t="s">
        <v>288</v>
      </c>
      <c r="E74" s="73"/>
      <c r="F74" s="73"/>
      <c r="G74" s="54">
        <f>H74+I74</f>
        <v>324300</v>
      </c>
      <c r="H74" s="54">
        <v>324300</v>
      </c>
      <c r="I74" s="53"/>
      <c r="J74" s="53"/>
    </row>
    <row r="75" spans="1:10" s="3" customFormat="1" ht="40.5" customHeight="1" x14ac:dyDescent="0.2">
      <c r="A75" s="29" t="s">
        <v>157</v>
      </c>
      <c r="B75" s="29" t="s">
        <v>84</v>
      </c>
      <c r="C75" s="29" t="s">
        <v>122</v>
      </c>
      <c r="D75" s="30" t="s">
        <v>289</v>
      </c>
      <c r="E75" s="73"/>
      <c r="F75" s="73"/>
      <c r="G75" s="54">
        <f>H75+I75</f>
        <v>2690600</v>
      </c>
      <c r="H75" s="54">
        <v>2690600</v>
      </c>
      <c r="I75" s="53"/>
      <c r="J75" s="53"/>
    </row>
    <row r="76" spans="1:10" s="3" customFormat="1" ht="75" customHeight="1" x14ac:dyDescent="0.2">
      <c r="A76" s="29" t="s">
        <v>187</v>
      </c>
      <c r="B76" s="18">
        <v>3140</v>
      </c>
      <c r="C76" s="18">
        <v>1040</v>
      </c>
      <c r="D76" s="30" t="s">
        <v>138</v>
      </c>
      <c r="E76" s="74"/>
      <c r="F76" s="74"/>
      <c r="G76" s="54">
        <f>H76+I76</f>
        <v>4940000</v>
      </c>
      <c r="H76" s="54">
        <v>4940000</v>
      </c>
      <c r="I76" s="53"/>
      <c r="J76" s="53"/>
    </row>
    <row r="77" spans="1:10" ht="32.25" customHeight="1" x14ac:dyDescent="0.2">
      <c r="A77" s="29" t="s">
        <v>295</v>
      </c>
      <c r="B77" s="29" t="s">
        <v>112</v>
      </c>
      <c r="C77" s="29" t="s">
        <v>98</v>
      </c>
      <c r="D77" s="30" t="s">
        <v>113</v>
      </c>
      <c r="E77" s="72" t="s">
        <v>123</v>
      </c>
      <c r="F77" s="72" t="s">
        <v>270</v>
      </c>
      <c r="G77" s="54">
        <f>H77+I77</f>
        <v>475000</v>
      </c>
      <c r="H77" s="53"/>
      <c r="I77" s="54">
        <v>475000</v>
      </c>
      <c r="J77" s="54">
        <v>475000</v>
      </c>
    </row>
    <row r="78" spans="1:10" s="3" customFormat="1" ht="39" customHeight="1" x14ac:dyDescent="0.2">
      <c r="A78" s="27" t="s">
        <v>36</v>
      </c>
      <c r="B78" s="27"/>
      <c r="C78" s="27"/>
      <c r="D78" s="28" t="s">
        <v>230</v>
      </c>
      <c r="E78" s="73"/>
      <c r="F78" s="73"/>
      <c r="G78" s="53">
        <f>SUM(H78:I78)</f>
        <v>4200000</v>
      </c>
      <c r="H78" s="53">
        <f>H79</f>
        <v>4200000</v>
      </c>
      <c r="I78" s="53">
        <f>I79</f>
        <v>0</v>
      </c>
      <c r="J78" s="53">
        <f>J79</f>
        <v>0</v>
      </c>
    </row>
    <row r="79" spans="1:10" s="3" customFormat="1" ht="39" customHeight="1" x14ac:dyDescent="0.2">
      <c r="A79" s="29" t="s">
        <v>216</v>
      </c>
      <c r="B79" s="29" t="s">
        <v>73</v>
      </c>
      <c r="C79" s="29" t="s">
        <v>67</v>
      </c>
      <c r="D79" s="30" t="s">
        <v>74</v>
      </c>
      <c r="E79" s="73"/>
      <c r="F79" s="73"/>
      <c r="G79" s="54">
        <f>SUM(H79:I79)</f>
        <v>4200000</v>
      </c>
      <c r="H79" s="54">
        <v>4200000</v>
      </c>
      <c r="I79" s="55"/>
      <c r="J79" s="55"/>
    </row>
    <row r="80" spans="1:10" s="3" customFormat="1" ht="22.5" customHeight="1" x14ac:dyDescent="0.2">
      <c r="A80" s="75" t="s">
        <v>18</v>
      </c>
      <c r="B80" s="75"/>
      <c r="C80" s="75"/>
      <c r="D80" s="75"/>
      <c r="E80" s="74"/>
      <c r="F80" s="74"/>
      <c r="G80" s="53">
        <f>G71+G78</f>
        <v>61441400</v>
      </c>
      <c r="H80" s="53">
        <f>H71+H78</f>
        <v>60966400</v>
      </c>
      <c r="I80" s="53">
        <f>I71+I78</f>
        <v>475000</v>
      </c>
      <c r="J80" s="53">
        <f>J71+J78</f>
        <v>475000</v>
      </c>
    </row>
    <row r="81" spans="1:10" s="45" customFormat="1" ht="21" customHeight="1" x14ac:dyDescent="0.2">
      <c r="A81" s="27" t="s">
        <v>251</v>
      </c>
      <c r="B81" s="27"/>
      <c r="C81" s="27"/>
      <c r="D81" s="28" t="s">
        <v>278</v>
      </c>
      <c r="E81" s="72" t="s">
        <v>22</v>
      </c>
      <c r="F81" s="72" t="s">
        <v>248</v>
      </c>
      <c r="G81" s="53">
        <f>G82</f>
        <v>975000</v>
      </c>
      <c r="H81" s="53">
        <f>H82</f>
        <v>975000</v>
      </c>
      <c r="I81" s="54">
        <f>I82</f>
        <v>0</v>
      </c>
      <c r="J81" s="54">
        <f>J82</f>
        <v>0</v>
      </c>
    </row>
    <row r="82" spans="1:10" s="45" customFormat="1" ht="39" customHeight="1" x14ac:dyDescent="0.2">
      <c r="A82" s="29" t="s">
        <v>250</v>
      </c>
      <c r="B82" s="29" t="s">
        <v>19</v>
      </c>
      <c r="C82" s="29" t="s">
        <v>20</v>
      </c>
      <c r="D82" s="30" t="s">
        <v>21</v>
      </c>
      <c r="E82" s="73"/>
      <c r="F82" s="73"/>
      <c r="G82" s="54">
        <f>H82+I82</f>
        <v>975000</v>
      </c>
      <c r="H82" s="54">
        <v>975000</v>
      </c>
      <c r="I82" s="55"/>
      <c r="J82" s="55"/>
    </row>
    <row r="83" spans="1:10" s="3" customFormat="1" ht="24.6" customHeight="1" x14ac:dyDescent="0.2">
      <c r="A83" s="75" t="s">
        <v>18</v>
      </c>
      <c r="B83" s="75"/>
      <c r="C83" s="75"/>
      <c r="D83" s="75"/>
      <c r="E83" s="74"/>
      <c r="F83" s="74"/>
      <c r="G83" s="53">
        <f>G81</f>
        <v>975000</v>
      </c>
      <c r="H83" s="53">
        <f>H81</f>
        <v>975000</v>
      </c>
      <c r="I83" s="53">
        <f>I81</f>
        <v>0</v>
      </c>
      <c r="J83" s="53">
        <f>J81</f>
        <v>0</v>
      </c>
    </row>
    <row r="84" spans="1:10" s="3" customFormat="1" ht="23.45" customHeight="1" x14ac:dyDescent="0.2">
      <c r="A84" s="27" t="s">
        <v>251</v>
      </c>
      <c r="B84" s="27"/>
      <c r="C84" s="27"/>
      <c r="D84" s="28" t="s">
        <v>278</v>
      </c>
      <c r="E84" s="72" t="s">
        <v>252</v>
      </c>
      <c r="F84" s="72" t="s">
        <v>253</v>
      </c>
      <c r="G84" s="53">
        <f>G85</f>
        <v>470000</v>
      </c>
      <c r="H84" s="53">
        <f>H85</f>
        <v>470000</v>
      </c>
      <c r="I84" s="53">
        <f>I85</f>
        <v>0</v>
      </c>
      <c r="J84" s="53">
        <f>J85</f>
        <v>0</v>
      </c>
    </row>
    <row r="85" spans="1:10" s="3" customFormat="1" ht="28.5" customHeight="1" x14ac:dyDescent="0.2">
      <c r="A85" s="18">
        <v>2717610</v>
      </c>
      <c r="B85" s="18">
        <v>7610</v>
      </c>
      <c r="C85" s="29" t="s">
        <v>254</v>
      </c>
      <c r="D85" s="30" t="s">
        <v>255</v>
      </c>
      <c r="E85" s="73"/>
      <c r="F85" s="73"/>
      <c r="G85" s="54">
        <f>H85+I85</f>
        <v>470000</v>
      </c>
      <c r="H85" s="54">
        <v>470000</v>
      </c>
      <c r="I85" s="54"/>
      <c r="J85" s="54"/>
    </row>
    <row r="86" spans="1:10" s="3" customFormat="1" ht="22.9" customHeight="1" x14ac:dyDescent="0.2">
      <c r="A86" s="75" t="s">
        <v>18</v>
      </c>
      <c r="B86" s="75"/>
      <c r="C86" s="75"/>
      <c r="D86" s="75"/>
      <c r="E86" s="74"/>
      <c r="F86" s="74"/>
      <c r="G86" s="53">
        <f>G84</f>
        <v>470000</v>
      </c>
      <c r="H86" s="53">
        <f>H84</f>
        <v>470000</v>
      </c>
      <c r="I86" s="53">
        <f>I84</f>
        <v>0</v>
      </c>
      <c r="J86" s="53">
        <f>J84</f>
        <v>0</v>
      </c>
    </row>
    <row r="87" spans="1:10" s="3" customFormat="1" ht="58.9" customHeight="1" x14ac:dyDescent="0.2">
      <c r="A87" s="27" t="s">
        <v>36</v>
      </c>
      <c r="B87" s="27"/>
      <c r="C87" s="27"/>
      <c r="D87" s="28" t="s">
        <v>230</v>
      </c>
      <c r="E87" s="76" t="s">
        <v>207</v>
      </c>
      <c r="F87" s="72" t="s">
        <v>222</v>
      </c>
      <c r="G87" s="57">
        <f>H87</f>
        <v>1600000</v>
      </c>
      <c r="H87" s="57">
        <f>SUM(H88:H88)</f>
        <v>1600000</v>
      </c>
      <c r="I87" s="59"/>
      <c r="J87" s="59"/>
    </row>
    <row r="88" spans="1:10" s="3" customFormat="1" ht="39.75" customHeight="1" x14ac:dyDescent="0.2">
      <c r="A88" s="29" t="s">
        <v>192</v>
      </c>
      <c r="B88" s="29" t="s">
        <v>193</v>
      </c>
      <c r="C88" s="29" t="s">
        <v>20</v>
      </c>
      <c r="D88" s="52" t="s">
        <v>194</v>
      </c>
      <c r="E88" s="76"/>
      <c r="F88" s="73"/>
      <c r="G88" s="55">
        <f>H88+I88</f>
        <v>1600000</v>
      </c>
      <c r="H88" s="55">
        <v>1600000</v>
      </c>
      <c r="I88" s="58"/>
      <c r="J88" s="58"/>
    </row>
    <row r="89" spans="1:10" s="3" customFormat="1" ht="26.45" customHeight="1" x14ac:dyDescent="0.2">
      <c r="A89" s="75" t="s">
        <v>18</v>
      </c>
      <c r="B89" s="75"/>
      <c r="C89" s="75"/>
      <c r="D89" s="75"/>
      <c r="E89" s="76"/>
      <c r="F89" s="74"/>
      <c r="G89" s="57">
        <f>SUM(G87)</f>
        <v>1600000</v>
      </c>
      <c r="H89" s="57">
        <f>F89+G89</f>
        <v>1600000</v>
      </c>
      <c r="I89" s="58"/>
      <c r="J89" s="58"/>
    </row>
    <row r="90" spans="1:10" s="3" customFormat="1" ht="27" customHeight="1" x14ac:dyDescent="0.2">
      <c r="A90" s="27" t="s">
        <v>29</v>
      </c>
      <c r="B90" s="29"/>
      <c r="C90" s="29"/>
      <c r="D90" s="39" t="s">
        <v>279</v>
      </c>
      <c r="E90" s="72" t="s">
        <v>149</v>
      </c>
      <c r="F90" s="76" t="s">
        <v>154</v>
      </c>
      <c r="G90" s="53">
        <f>SUM(G91:G94)</f>
        <v>3521900</v>
      </c>
      <c r="H90" s="53">
        <f>SUM(H91:H94)</f>
        <v>3521900</v>
      </c>
      <c r="I90" s="53">
        <f>SUM(I91:I94)</f>
        <v>0</v>
      </c>
      <c r="J90" s="53">
        <f>J91+J92+J93+J94</f>
        <v>0</v>
      </c>
    </row>
    <row r="91" spans="1:10" s="3" customFormat="1" ht="50.25" customHeight="1" x14ac:dyDescent="0.2">
      <c r="A91" s="29" t="s">
        <v>139</v>
      </c>
      <c r="B91" s="29" t="s">
        <v>142</v>
      </c>
      <c r="C91" s="29" t="s">
        <v>122</v>
      </c>
      <c r="D91" s="40" t="s">
        <v>306</v>
      </c>
      <c r="E91" s="73"/>
      <c r="F91" s="76"/>
      <c r="G91" s="54">
        <f>H91+I91</f>
        <v>662500</v>
      </c>
      <c r="H91" s="54">
        <v>662500</v>
      </c>
      <c r="I91" s="54">
        <f>J91</f>
        <v>0</v>
      </c>
      <c r="J91" s="53"/>
    </row>
    <row r="92" spans="1:10" s="3" customFormat="1" ht="28.5" customHeight="1" x14ac:dyDescent="0.2">
      <c r="A92" s="29" t="s">
        <v>150</v>
      </c>
      <c r="B92" s="29" t="s">
        <v>151</v>
      </c>
      <c r="C92" s="29" t="s">
        <v>152</v>
      </c>
      <c r="D92" s="40" t="s">
        <v>153</v>
      </c>
      <c r="E92" s="73"/>
      <c r="F92" s="76"/>
      <c r="G92" s="54">
        <f>H92+I92</f>
        <v>25600</v>
      </c>
      <c r="H92" s="54">
        <v>25600</v>
      </c>
      <c r="I92" s="54"/>
      <c r="J92" s="53"/>
    </row>
    <row r="93" spans="1:10" s="3" customFormat="1" ht="54" customHeight="1" x14ac:dyDescent="0.2">
      <c r="A93" s="29" t="s">
        <v>140</v>
      </c>
      <c r="B93" s="29" t="s">
        <v>143</v>
      </c>
      <c r="C93" s="29" t="s">
        <v>145</v>
      </c>
      <c r="D93" s="40" t="s">
        <v>147</v>
      </c>
      <c r="E93" s="73"/>
      <c r="F93" s="76"/>
      <c r="G93" s="54">
        <f>H93+I93</f>
        <v>523400</v>
      </c>
      <c r="H93" s="54">
        <v>523400</v>
      </c>
      <c r="I93" s="54"/>
      <c r="J93" s="53"/>
    </row>
    <row r="94" spans="1:10" s="3" customFormat="1" ht="24.6" customHeight="1" x14ac:dyDescent="0.2">
      <c r="A94" s="29" t="s">
        <v>141</v>
      </c>
      <c r="B94" s="29" t="s">
        <v>144</v>
      </c>
      <c r="C94" s="29" t="s">
        <v>146</v>
      </c>
      <c r="D94" s="40" t="s">
        <v>148</v>
      </c>
      <c r="E94" s="73"/>
      <c r="F94" s="76"/>
      <c r="G94" s="54">
        <f>H94+I94</f>
        <v>2310400</v>
      </c>
      <c r="H94" s="54">
        <v>2310400</v>
      </c>
      <c r="I94" s="54"/>
      <c r="J94" s="53"/>
    </row>
    <row r="95" spans="1:10" s="3" customFormat="1" ht="28.9" customHeight="1" x14ac:dyDescent="0.2">
      <c r="A95" s="91" t="s">
        <v>18</v>
      </c>
      <c r="B95" s="92"/>
      <c r="C95" s="92"/>
      <c r="D95" s="93"/>
      <c r="E95" s="74"/>
      <c r="F95" s="76"/>
      <c r="G95" s="53">
        <f>G90</f>
        <v>3521900</v>
      </c>
      <c r="H95" s="53">
        <f>H90</f>
        <v>3521900</v>
      </c>
      <c r="I95" s="53">
        <f>I90</f>
        <v>0</v>
      </c>
      <c r="J95" s="53">
        <f>J90</f>
        <v>0</v>
      </c>
    </row>
    <row r="96" spans="1:10" s="3" customFormat="1" ht="28.9" customHeight="1" x14ac:dyDescent="0.2">
      <c r="A96" s="27" t="s">
        <v>36</v>
      </c>
      <c r="B96" s="27"/>
      <c r="C96" s="27"/>
      <c r="D96" s="28" t="s">
        <v>230</v>
      </c>
      <c r="E96" s="72" t="s">
        <v>273</v>
      </c>
      <c r="F96" s="72" t="s">
        <v>49</v>
      </c>
      <c r="G96" s="53">
        <f>SUM(G97:G98)</f>
        <v>7638200</v>
      </c>
      <c r="H96" s="53">
        <f>SUM(H97:H98)</f>
        <v>7638200</v>
      </c>
      <c r="I96" s="53">
        <f>I97+I98</f>
        <v>0</v>
      </c>
      <c r="J96" s="53">
        <f>J97+J98</f>
        <v>0</v>
      </c>
    </row>
    <row r="97" spans="1:10" s="3" customFormat="1" ht="36.75" customHeight="1" x14ac:dyDescent="0.2">
      <c r="A97" s="29" t="s">
        <v>54</v>
      </c>
      <c r="B97" s="29" t="s">
        <v>55</v>
      </c>
      <c r="C97" s="29" t="s">
        <v>32</v>
      </c>
      <c r="D97" s="30" t="s">
        <v>204</v>
      </c>
      <c r="E97" s="73"/>
      <c r="F97" s="73"/>
      <c r="G97" s="54">
        <f>H97+I97</f>
        <v>50000</v>
      </c>
      <c r="H97" s="54">
        <v>50000</v>
      </c>
      <c r="I97" s="55"/>
      <c r="J97" s="55"/>
    </row>
    <row r="98" spans="1:10" s="3" customFormat="1" ht="26.45" customHeight="1" x14ac:dyDescent="0.2">
      <c r="A98" s="32" t="s">
        <v>50</v>
      </c>
      <c r="B98" s="32" t="s">
        <v>51</v>
      </c>
      <c r="C98" s="32" t="s">
        <v>52</v>
      </c>
      <c r="D98" s="33" t="s">
        <v>53</v>
      </c>
      <c r="E98" s="73"/>
      <c r="F98" s="73"/>
      <c r="G98" s="54">
        <f>H98+I98</f>
        <v>7588200</v>
      </c>
      <c r="H98" s="54">
        <v>7588200</v>
      </c>
      <c r="I98" s="55"/>
      <c r="J98" s="55"/>
    </row>
    <row r="99" spans="1:10" s="3" customFormat="1" ht="21.6" customHeight="1" x14ac:dyDescent="0.2">
      <c r="A99" s="75" t="s">
        <v>18</v>
      </c>
      <c r="B99" s="75"/>
      <c r="C99" s="75"/>
      <c r="D99" s="75"/>
      <c r="E99" s="74"/>
      <c r="F99" s="74"/>
      <c r="G99" s="53">
        <f>G96</f>
        <v>7638200</v>
      </c>
      <c r="H99" s="53">
        <f>H96</f>
        <v>7638200</v>
      </c>
      <c r="I99" s="53">
        <f>I96</f>
        <v>0</v>
      </c>
      <c r="J99" s="53">
        <f>J96</f>
        <v>0</v>
      </c>
    </row>
    <row r="100" spans="1:10" s="3" customFormat="1" ht="24.75" customHeight="1" x14ac:dyDescent="0.2">
      <c r="A100" s="27" t="s">
        <v>17</v>
      </c>
      <c r="B100" s="31"/>
      <c r="C100" s="31"/>
      <c r="D100" s="28" t="s">
        <v>227</v>
      </c>
      <c r="E100" s="72" t="s">
        <v>228</v>
      </c>
      <c r="F100" s="72" t="s">
        <v>229</v>
      </c>
      <c r="G100" s="70">
        <f>G101</f>
        <v>225200</v>
      </c>
      <c r="H100" s="70">
        <f>H101</f>
        <v>225200</v>
      </c>
      <c r="I100" s="62">
        <f>I101</f>
        <v>0</v>
      </c>
      <c r="J100" s="62">
        <f>J101</f>
        <v>0</v>
      </c>
    </row>
    <row r="101" spans="1:10" s="3" customFormat="1" ht="26.45" customHeight="1" x14ac:dyDescent="0.2">
      <c r="A101" s="29" t="s">
        <v>231</v>
      </c>
      <c r="B101" s="29" t="s">
        <v>131</v>
      </c>
      <c r="C101" s="29" t="s">
        <v>232</v>
      </c>
      <c r="D101" s="30" t="s">
        <v>233</v>
      </c>
      <c r="E101" s="73"/>
      <c r="F101" s="73"/>
      <c r="G101" s="71">
        <f>H101+I101</f>
        <v>225200</v>
      </c>
      <c r="H101" s="71">
        <v>225200</v>
      </c>
      <c r="I101" s="63"/>
      <c r="J101" s="63"/>
    </row>
    <row r="102" spans="1:10" s="3" customFormat="1" ht="33" customHeight="1" x14ac:dyDescent="0.2">
      <c r="A102" s="27" t="s">
        <v>36</v>
      </c>
      <c r="B102" s="18"/>
      <c r="C102" s="29"/>
      <c r="D102" s="28" t="s">
        <v>230</v>
      </c>
      <c r="E102" s="73"/>
      <c r="F102" s="73"/>
      <c r="G102" s="70">
        <f>G103</f>
        <v>57200</v>
      </c>
      <c r="H102" s="70">
        <f>H103</f>
        <v>57200</v>
      </c>
      <c r="I102" s="63"/>
      <c r="J102" s="63"/>
    </row>
    <row r="103" spans="1:10" s="3" customFormat="1" ht="34.9" customHeight="1" x14ac:dyDescent="0.2">
      <c r="A103" s="29" t="s">
        <v>54</v>
      </c>
      <c r="B103" s="18">
        <v>6017</v>
      </c>
      <c r="C103" s="29" t="s">
        <v>32</v>
      </c>
      <c r="D103" s="30" t="s">
        <v>204</v>
      </c>
      <c r="E103" s="73"/>
      <c r="F103" s="73"/>
      <c r="G103" s="71">
        <f>H103</f>
        <v>57200</v>
      </c>
      <c r="H103" s="71">
        <v>57200</v>
      </c>
      <c r="I103" s="63"/>
      <c r="J103" s="63"/>
    </row>
    <row r="104" spans="1:10" s="3" customFormat="1" ht="22.5" customHeight="1" x14ac:dyDescent="0.2">
      <c r="A104" s="75" t="s">
        <v>18</v>
      </c>
      <c r="B104" s="75"/>
      <c r="C104" s="75"/>
      <c r="D104" s="75"/>
      <c r="E104" s="74"/>
      <c r="F104" s="74"/>
      <c r="G104" s="70">
        <f>G101+G103</f>
        <v>282400</v>
      </c>
      <c r="H104" s="70">
        <f>H101+H103</f>
        <v>282400</v>
      </c>
      <c r="I104" s="62">
        <f>I101+I103</f>
        <v>0</v>
      </c>
      <c r="J104" s="62">
        <f>J101+J103</f>
        <v>0</v>
      </c>
    </row>
    <row r="105" spans="1:10" s="3" customFormat="1" ht="24.6" customHeight="1" x14ac:dyDescent="0.2">
      <c r="A105" s="36" t="s">
        <v>29</v>
      </c>
      <c r="B105" s="37"/>
      <c r="C105" s="37"/>
      <c r="D105" s="38" t="s">
        <v>279</v>
      </c>
      <c r="E105" s="73" t="s">
        <v>245</v>
      </c>
      <c r="F105" s="73" t="s">
        <v>223</v>
      </c>
      <c r="G105" s="53">
        <f>G106</f>
        <v>4708200</v>
      </c>
      <c r="H105" s="53">
        <f>H106</f>
        <v>4708200</v>
      </c>
      <c r="I105" s="53">
        <f>I106</f>
        <v>0</v>
      </c>
      <c r="J105" s="53">
        <f>J106</f>
        <v>0</v>
      </c>
    </row>
    <row r="106" spans="1:10" s="3" customFormat="1" ht="24.6" customHeight="1" x14ac:dyDescent="0.2">
      <c r="A106" s="29" t="s">
        <v>30</v>
      </c>
      <c r="B106" s="29" t="s">
        <v>31</v>
      </c>
      <c r="C106" s="29" t="s">
        <v>32</v>
      </c>
      <c r="D106" s="30" t="s">
        <v>33</v>
      </c>
      <c r="E106" s="73"/>
      <c r="F106" s="73"/>
      <c r="G106" s="54">
        <f>H106+I106</f>
        <v>4708200</v>
      </c>
      <c r="H106" s="54">
        <v>4708200</v>
      </c>
      <c r="I106" s="55"/>
      <c r="J106" s="55"/>
    </row>
    <row r="107" spans="1:10" s="3" customFormat="1" ht="32.450000000000003" customHeight="1" x14ac:dyDescent="0.2">
      <c r="A107" s="27" t="s">
        <v>36</v>
      </c>
      <c r="B107" s="27"/>
      <c r="C107" s="27"/>
      <c r="D107" s="28" t="s">
        <v>230</v>
      </c>
      <c r="E107" s="73"/>
      <c r="F107" s="73"/>
      <c r="G107" s="53">
        <f>SUM(G108:G116)</f>
        <v>217576100</v>
      </c>
      <c r="H107" s="53">
        <f>SUM(H108:H116)</f>
        <v>217226100</v>
      </c>
      <c r="I107" s="53">
        <f>SUM(I109:I115)</f>
        <v>350000</v>
      </c>
      <c r="J107" s="53">
        <f>SUM(J109:J115)</f>
        <v>0</v>
      </c>
    </row>
    <row r="108" spans="1:10" s="3" customFormat="1" ht="24.6" customHeight="1" x14ac:dyDescent="0.2">
      <c r="A108" s="29" t="s">
        <v>95</v>
      </c>
      <c r="B108" s="29" t="s">
        <v>58</v>
      </c>
      <c r="C108" s="29" t="s">
        <v>25</v>
      </c>
      <c r="D108" s="30" t="s">
        <v>59</v>
      </c>
      <c r="E108" s="73"/>
      <c r="F108" s="73"/>
      <c r="G108" s="54">
        <f>H108+I108</f>
        <v>11300</v>
      </c>
      <c r="H108" s="54">
        <v>11300</v>
      </c>
      <c r="I108" s="53"/>
      <c r="J108" s="53"/>
    </row>
    <row r="109" spans="1:10" s="3" customFormat="1" ht="24.6" customHeight="1" x14ac:dyDescent="0.2">
      <c r="A109" s="29" t="s">
        <v>37</v>
      </c>
      <c r="B109" s="29" t="s">
        <v>38</v>
      </c>
      <c r="C109" s="29" t="s">
        <v>32</v>
      </c>
      <c r="D109" s="30" t="s">
        <v>39</v>
      </c>
      <c r="E109" s="73"/>
      <c r="F109" s="73"/>
      <c r="G109" s="54">
        <f t="shared" ref="G109:G116" si="3">SUM(H109:I109)</f>
        <v>1261800</v>
      </c>
      <c r="H109" s="54">
        <v>1261800</v>
      </c>
      <c r="I109" s="55"/>
      <c r="J109" s="55"/>
    </row>
    <row r="110" spans="1:10" s="3" customFormat="1" ht="28.5" customHeight="1" x14ac:dyDescent="0.2">
      <c r="A110" s="29" t="s">
        <v>54</v>
      </c>
      <c r="B110" s="29" t="s">
        <v>55</v>
      </c>
      <c r="C110" s="29" t="s">
        <v>32</v>
      </c>
      <c r="D110" s="30" t="s">
        <v>204</v>
      </c>
      <c r="E110" s="73"/>
      <c r="F110" s="73"/>
      <c r="G110" s="54">
        <f t="shared" si="3"/>
        <v>320000</v>
      </c>
      <c r="H110" s="54">
        <v>320000</v>
      </c>
      <c r="I110" s="55"/>
      <c r="J110" s="55"/>
    </row>
    <row r="111" spans="1:10" s="15" customFormat="1" ht="27.6" customHeight="1" x14ac:dyDescent="0.2">
      <c r="A111" s="29" t="s">
        <v>40</v>
      </c>
      <c r="B111" s="29" t="s">
        <v>31</v>
      </c>
      <c r="C111" s="29" t="s">
        <v>32</v>
      </c>
      <c r="D111" s="30" t="s">
        <v>33</v>
      </c>
      <c r="E111" s="73"/>
      <c r="F111" s="73"/>
      <c r="G111" s="54">
        <f t="shared" si="3"/>
        <v>113677920</v>
      </c>
      <c r="H111" s="54">
        <v>113677920</v>
      </c>
      <c r="I111" s="55"/>
      <c r="J111" s="55"/>
    </row>
    <row r="112" spans="1:10" s="13" customFormat="1" ht="27.6" customHeight="1" x14ac:dyDescent="0.2">
      <c r="A112" s="29" t="s">
        <v>41</v>
      </c>
      <c r="B112" s="29" t="s">
        <v>42</v>
      </c>
      <c r="C112" s="29" t="s">
        <v>32</v>
      </c>
      <c r="D112" s="30" t="s">
        <v>203</v>
      </c>
      <c r="E112" s="73"/>
      <c r="F112" s="73"/>
      <c r="G112" s="54">
        <f t="shared" si="3"/>
        <v>220080</v>
      </c>
      <c r="H112" s="54">
        <v>220080</v>
      </c>
      <c r="I112" s="55"/>
      <c r="J112" s="55"/>
    </row>
    <row r="113" spans="1:10" s="13" customFormat="1" ht="27.6" customHeight="1" x14ac:dyDescent="0.2">
      <c r="A113" s="29" t="s">
        <v>262</v>
      </c>
      <c r="B113" s="29" t="s">
        <v>263</v>
      </c>
      <c r="C113" s="29" t="s">
        <v>45</v>
      </c>
      <c r="D113" s="30" t="s">
        <v>268</v>
      </c>
      <c r="E113" s="73"/>
      <c r="F113" s="73"/>
      <c r="G113" s="54">
        <f t="shared" si="3"/>
        <v>500000</v>
      </c>
      <c r="H113" s="54">
        <v>500000</v>
      </c>
      <c r="I113" s="55"/>
      <c r="J113" s="55"/>
    </row>
    <row r="114" spans="1:10" s="3" customFormat="1" ht="38.450000000000003" customHeight="1" x14ac:dyDescent="0.2">
      <c r="A114" s="29" t="s">
        <v>43</v>
      </c>
      <c r="B114" s="29" t="s">
        <v>44</v>
      </c>
      <c r="C114" s="29" t="s">
        <v>45</v>
      </c>
      <c r="D114" s="30" t="s">
        <v>46</v>
      </c>
      <c r="E114" s="73"/>
      <c r="F114" s="73"/>
      <c r="G114" s="54">
        <f t="shared" si="3"/>
        <v>100000000</v>
      </c>
      <c r="H114" s="54">
        <v>100000000</v>
      </c>
      <c r="I114" s="55"/>
      <c r="J114" s="55"/>
    </row>
    <row r="115" spans="1:10" s="3" customFormat="1" ht="30.6" customHeight="1" x14ac:dyDescent="0.2">
      <c r="A115" s="29" t="s">
        <v>188</v>
      </c>
      <c r="B115" s="29" t="s">
        <v>189</v>
      </c>
      <c r="C115" s="29" t="s">
        <v>190</v>
      </c>
      <c r="D115" s="30" t="s">
        <v>191</v>
      </c>
      <c r="E115" s="73"/>
      <c r="F115" s="73"/>
      <c r="G115" s="54">
        <f t="shared" si="3"/>
        <v>350000</v>
      </c>
      <c r="H115" s="54"/>
      <c r="I115" s="55">
        <v>350000</v>
      </c>
      <c r="J115" s="55"/>
    </row>
    <row r="116" spans="1:10" s="3" customFormat="1" ht="27.75" customHeight="1" x14ac:dyDescent="0.2">
      <c r="A116" s="29" t="s">
        <v>258</v>
      </c>
      <c r="B116" s="29" t="s">
        <v>259</v>
      </c>
      <c r="C116" s="29" t="s">
        <v>261</v>
      </c>
      <c r="D116" s="30" t="s">
        <v>260</v>
      </c>
      <c r="E116" s="73"/>
      <c r="F116" s="73"/>
      <c r="G116" s="54">
        <f t="shared" si="3"/>
        <v>1235000</v>
      </c>
      <c r="H116" s="54">
        <v>1235000</v>
      </c>
      <c r="I116" s="54"/>
      <c r="J116" s="54"/>
    </row>
    <row r="117" spans="1:10" s="3" customFormat="1" ht="35.25" customHeight="1" x14ac:dyDescent="0.2">
      <c r="A117" s="27" t="s">
        <v>34</v>
      </c>
      <c r="B117" s="27"/>
      <c r="C117" s="27"/>
      <c r="D117" s="28" t="s">
        <v>280</v>
      </c>
      <c r="E117" s="73"/>
      <c r="F117" s="73"/>
      <c r="G117" s="53">
        <f>G118</f>
        <v>440000</v>
      </c>
      <c r="H117" s="53">
        <f>H118</f>
        <v>440000</v>
      </c>
      <c r="I117" s="53">
        <f>I118</f>
        <v>0</v>
      </c>
      <c r="J117" s="53">
        <f>J118</f>
        <v>0</v>
      </c>
    </row>
    <row r="118" spans="1:10" s="3" customFormat="1" ht="25.5" customHeight="1" x14ac:dyDescent="0.2">
      <c r="A118" s="29" t="s">
        <v>35</v>
      </c>
      <c r="B118" s="29" t="s">
        <v>31</v>
      </c>
      <c r="C118" s="29" t="s">
        <v>32</v>
      </c>
      <c r="D118" s="30" t="s">
        <v>33</v>
      </c>
      <c r="E118" s="73"/>
      <c r="F118" s="73"/>
      <c r="G118" s="54">
        <f>H118+I118</f>
        <v>440000</v>
      </c>
      <c r="H118" s="54">
        <v>440000</v>
      </c>
      <c r="I118" s="55"/>
      <c r="J118" s="55"/>
    </row>
    <row r="119" spans="1:10" s="3" customFormat="1" ht="22.15" customHeight="1" x14ac:dyDescent="0.2">
      <c r="A119" s="75" t="s">
        <v>18</v>
      </c>
      <c r="B119" s="75"/>
      <c r="C119" s="75"/>
      <c r="D119" s="75"/>
      <c r="E119" s="74"/>
      <c r="F119" s="74"/>
      <c r="G119" s="53">
        <f>G105+G117+G107</f>
        <v>222724300</v>
      </c>
      <c r="H119" s="53">
        <f>H105+H117+H107</f>
        <v>222374300</v>
      </c>
      <c r="I119" s="53">
        <f>I105+I117+I107</f>
        <v>350000</v>
      </c>
      <c r="J119" s="53">
        <f>J105+J117+J107</f>
        <v>0</v>
      </c>
    </row>
    <row r="120" spans="1:10" s="3" customFormat="1" ht="20.25" customHeight="1" x14ac:dyDescent="0.2">
      <c r="A120" s="27" t="s">
        <v>17</v>
      </c>
      <c r="B120" s="31"/>
      <c r="C120" s="31"/>
      <c r="D120" s="28" t="s">
        <v>227</v>
      </c>
      <c r="E120" s="72" t="s">
        <v>271</v>
      </c>
      <c r="F120" s="72" t="s">
        <v>272</v>
      </c>
      <c r="G120" s="53">
        <f>G121+G122</f>
        <v>20900</v>
      </c>
      <c r="H120" s="53">
        <f>H121+H122</f>
        <v>20900</v>
      </c>
      <c r="I120" s="53">
        <f>I122</f>
        <v>0</v>
      </c>
      <c r="J120" s="53">
        <f>J122</f>
        <v>0</v>
      </c>
    </row>
    <row r="121" spans="1:10" s="3" customFormat="1" ht="40.5" customHeight="1" x14ac:dyDescent="0.2">
      <c r="A121" s="29" t="s">
        <v>234</v>
      </c>
      <c r="B121" s="29" t="s">
        <v>235</v>
      </c>
      <c r="C121" s="29" t="s">
        <v>236</v>
      </c>
      <c r="D121" s="30" t="s">
        <v>237</v>
      </c>
      <c r="E121" s="73"/>
      <c r="F121" s="73"/>
      <c r="G121" s="54">
        <f>H121+I121</f>
        <v>9300</v>
      </c>
      <c r="H121" s="54">
        <v>9300</v>
      </c>
      <c r="I121" s="53"/>
      <c r="J121" s="53"/>
    </row>
    <row r="122" spans="1:10" s="3" customFormat="1" ht="19.5" customHeight="1" x14ac:dyDescent="0.2">
      <c r="A122" s="29" t="s">
        <v>231</v>
      </c>
      <c r="B122" s="29" t="s">
        <v>131</v>
      </c>
      <c r="C122" s="29" t="s">
        <v>232</v>
      </c>
      <c r="D122" s="30" t="s">
        <v>233</v>
      </c>
      <c r="E122" s="73"/>
      <c r="F122" s="73"/>
      <c r="G122" s="54">
        <f>H122+I122</f>
        <v>11600</v>
      </c>
      <c r="H122" s="54">
        <v>11600</v>
      </c>
      <c r="I122" s="53"/>
      <c r="J122" s="53"/>
    </row>
    <row r="123" spans="1:10" s="3" customFormat="1" ht="30" customHeight="1" x14ac:dyDescent="0.2">
      <c r="A123" s="27" t="s">
        <v>158</v>
      </c>
      <c r="B123" s="27"/>
      <c r="C123" s="27"/>
      <c r="D123" s="28" t="s">
        <v>244</v>
      </c>
      <c r="E123" s="73"/>
      <c r="F123" s="73"/>
      <c r="G123" s="53">
        <f>G124</f>
        <v>20000</v>
      </c>
      <c r="H123" s="53">
        <f>H124</f>
        <v>20000</v>
      </c>
      <c r="I123" s="53">
        <f>I124</f>
        <v>0</v>
      </c>
      <c r="J123" s="53">
        <f>J124</f>
        <v>0</v>
      </c>
    </row>
    <row r="124" spans="1:10" s="3" customFormat="1" ht="27.75" customHeight="1" x14ac:dyDescent="0.2">
      <c r="A124" s="29" t="s">
        <v>164</v>
      </c>
      <c r="B124" s="29" t="s">
        <v>108</v>
      </c>
      <c r="C124" s="29" t="s">
        <v>109</v>
      </c>
      <c r="D124" s="51" t="s">
        <v>165</v>
      </c>
      <c r="E124" s="73"/>
      <c r="F124" s="73"/>
      <c r="G124" s="54">
        <f>H124+I124</f>
        <v>20000</v>
      </c>
      <c r="H124" s="54">
        <v>20000</v>
      </c>
      <c r="I124" s="53"/>
      <c r="J124" s="53"/>
    </row>
    <row r="125" spans="1:10" s="3" customFormat="1" ht="24.75" customHeight="1" x14ac:dyDescent="0.2">
      <c r="A125" s="27" t="s">
        <v>36</v>
      </c>
      <c r="B125" s="27"/>
      <c r="C125" s="27"/>
      <c r="D125" s="28" t="s">
        <v>230</v>
      </c>
      <c r="E125" s="73"/>
      <c r="F125" s="73"/>
      <c r="G125" s="53">
        <f>G126</f>
        <v>53000</v>
      </c>
      <c r="H125" s="53">
        <f>H126</f>
        <v>53000</v>
      </c>
      <c r="I125" s="53">
        <f>I126</f>
        <v>0</v>
      </c>
      <c r="J125" s="53">
        <f>J126</f>
        <v>0</v>
      </c>
    </row>
    <row r="126" spans="1:10" s="3" customFormat="1" ht="18.75" customHeight="1" x14ac:dyDescent="0.2">
      <c r="A126" s="32" t="s">
        <v>195</v>
      </c>
      <c r="B126" s="32" t="s">
        <v>196</v>
      </c>
      <c r="C126" s="32" t="s">
        <v>45</v>
      </c>
      <c r="D126" s="46" t="s">
        <v>202</v>
      </c>
      <c r="E126" s="73"/>
      <c r="F126" s="73"/>
      <c r="G126" s="54">
        <f>H126+I126</f>
        <v>53000</v>
      </c>
      <c r="H126" s="54">
        <v>53000</v>
      </c>
      <c r="I126" s="54"/>
      <c r="J126" s="54"/>
    </row>
    <row r="127" spans="1:10" s="3" customFormat="1" ht="21" customHeight="1" x14ac:dyDescent="0.2">
      <c r="A127" s="75" t="s">
        <v>18</v>
      </c>
      <c r="B127" s="75"/>
      <c r="C127" s="75"/>
      <c r="D127" s="75"/>
      <c r="E127" s="74"/>
      <c r="F127" s="74"/>
      <c r="G127" s="53">
        <f>G125+G123+G120</f>
        <v>93900</v>
      </c>
      <c r="H127" s="53">
        <f>H125+H123+H120</f>
        <v>93900</v>
      </c>
      <c r="I127" s="53">
        <f>I125+I123+I120</f>
        <v>0</v>
      </c>
      <c r="J127" s="53">
        <f>J125+J123+J120</f>
        <v>0</v>
      </c>
    </row>
    <row r="128" spans="1:10" s="3" customFormat="1" ht="29.25" customHeight="1" x14ac:dyDescent="0.2">
      <c r="A128" s="27" t="s">
        <v>34</v>
      </c>
      <c r="B128" s="27"/>
      <c r="C128" s="27"/>
      <c r="D128" s="28" t="s">
        <v>280</v>
      </c>
      <c r="E128" s="72" t="s">
        <v>56</v>
      </c>
      <c r="F128" s="72" t="s">
        <v>224</v>
      </c>
      <c r="G128" s="53">
        <f>G129</f>
        <v>300000</v>
      </c>
      <c r="H128" s="53">
        <f>H129</f>
        <v>300000</v>
      </c>
      <c r="I128" s="53">
        <f>I129</f>
        <v>0</v>
      </c>
      <c r="J128" s="53">
        <f>J129</f>
        <v>0</v>
      </c>
    </row>
    <row r="129" spans="1:10" s="3" customFormat="1" ht="39" customHeight="1" x14ac:dyDescent="0.2">
      <c r="A129" s="32" t="s">
        <v>57</v>
      </c>
      <c r="B129" s="32" t="s">
        <v>58</v>
      </c>
      <c r="C129" s="32" t="s">
        <v>25</v>
      </c>
      <c r="D129" s="33" t="s">
        <v>59</v>
      </c>
      <c r="E129" s="73"/>
      <c r="F129" s="73"/>
      <c r="G129" s="54">
        <f>H129+I129</f>
        <v>300000</v>
      </c>
      <c r="H129" s="54">
        <v>300000</v>
      </c>
      <c r="I129" s="55"/>
      <c r="J129" s="55"/>
    </row>
    <row r="130" spans="1:10" s="3" customFormat="1" ht="22.5" customHeight="1" x14ac:dyDescent="0.2">
      <c r="A130" s="75" t="s">
        <v>18</v>
      </c>
      <c r="B130" s="75"/>
      <c r="C130" s="75"/>
      <c r="D130" s="75"/>
      <c r="E130" s="74"/>
      <c r="F130" s="74"/>
      <c r="G130" s="53">
        <f>G128</f>
        <v>300000</v>
      </c>
      <c r="H130" s="53">
        <f>H128</f>
        <v>300000</v>
      </c>
      <c r="I130" s="53">
        <f>I128</f>
        <v>0</v>
      </c>
      <c r="J130" s="53">
        <f>J128</f>
        <v>0</v>
      </c>
    </row>
    <row r="131" spans="1:10" s="3" customFormat="1" ht="35.25" customHeight="1" x14ac:dyDescent="0.2">
      <c r="A131" s="27" t="s">
        <v>36</v>
      </c>
      <c r="B131" s="27"/>
      <c r="C131" s="27"/>
      <c r="D131" s="28" t="s">
        <v>230</v>
      </c>
      <c r="E131" s="72" t="s">
        <v>246</v>
      </c>
      <c r="F131" s="72" t="s">
        <v>247</v>
      </c>
      <c r="G131" s="53">
        <f>H131+I131</f>
        <v>111664200</v>
      </c>
      <c r="H131" s="53">
        <f>H132</f>
        <v>0</v>
      </c>
      <c r="I131" s="53">
        <f>SUM(I132:I135)</f>
        <v>111664200</v>
      </c>
      <c r="J131" s="53">
        <f>SUM(J132:J135)</f>
        <v>111664200</v>
      </c>
    </row>
    <row r="132" spans="1:10" s="3" customFormat="1" ht="31.5" customHeight="1" x14ac:dyDescent="0.2">
      <c r="A132" s="32" t="s">
        <v>96</v>
      </c>
      <c r="B132" s="32" t="s">
        <v>97</v>
      </c>
      <c r="C132" s="32" t="s">
        <v>98</v>
      </c>
      <c r="D132" s="33" t="s">
        <v>99</v>
      </c>
      <c r="E132" s="73"/>
      <c r="F132" s="73"/>
      <c r="G132" s="54">
        <f>H132+I132</f>
        <v>33462387</v>
      </c>
      <c r="H132" s="54"/>
      <c r="I132" s="55">
        <v>33462387</v>
      </c>
      <c r="J132" s="55">
        <v>33462387</v>
      </c>
    </row>
    <row r="133" spans="1:10" s="3" customFormat="1" ht="31.5" customHeight="1" x14ac:dyDescent="0.2">
      <c r="A133" s="32" t="s">
        <v>296</v>
      </c>
      <c r="B133" s="32" t="s">
        <v>115</v>
      </c>
      <c r="C133" s="32" t="s">
        <v>98</v>
      </c>
      <c r="D133" s="33" t="s">
        <v>212</v>
      </c>
      <c r="E133" s="73"/>
      <c r="F133" s="73"/>
      <c r="G133" s="54">
        <f>H133+I133</f>
        <v>450000</v>
      </c>
      <c r="H133" s="54"/>
      <c r="I133" s="55">
        <v>450000</v>
      </c>
      <c r="J133" s="55">
        <v>450000</v>
      </c>
    </row>
    <row r="134" spans="1:10" s="3" customFormat="1" ht="42" customHeight="1" x14ac:dyDescent="0.2">
      <c r="A134" s="32" t="s">
        <v>197</v>
      </c>
      <c r="B134" s="32" t="s">
        <v>198</v>
      </c>
      <c r="C134" s="32" t="s">
        <v>199</v>
      </c>
      <c r="D134" s="33" t="s">
        <v>200</v>
      </c>
      <c r="E134" s="73"/>
      <c r="F134" s="73"/>
      <c r="G134" s="54">
        <f>H134+I134</f>
        <v>1500000</v>
      </c>
      <c r="H134" s="54"/>
      <c r="I134" s="55">
        <v>1500000</v>
      </c>
      <c r="J134" s="55">
        <v>1500000</v>
      </c>
    </row>
    <row r="135" spans="1:10" s="3" customFormat="1" ht="36" customHeight="1" x14ac:dyDescent="0.2">
      <c r="A135" s="32" t="s">
        <v>43</v>
      </c>
      <c r="B135" s="32" t="s">
        <v>44</v>
      </c>
      <c r="C135" s="32" t="s">
        <v>45</v>
      </c>
      <c r="D135" s="33" t="s">
        <v>100</v>
      </c>
      <c r="E135" s="73"/>
      <c r="F135" s="73"/>
      <c r="G135" s="54">
        <f>H135+I135</f>
        <v>76251813</v>
      </c>
      <c r="H135" s="54"/>
      <c r="I135" s="55">
        <v>76251813</v>
      </c>
      <c r="J135" s="55">
        <v>76251813</v>
      </c>
    </row>
    <row r="136" spans="1:10" s="3" customFormat="1" ht="34.5" customHeight="1" x14ac:dyDescent="0.2">
      <c r="A136" s="75" t="s">
        <v>18</v>
      </c>
      <c r="B136" s="75"/>
      <c r="C136" s="75"/>
      <c r="D136" s="75"/>
      <c r="E136" s="74"/>
      <c r="F136" s="74"/>
      <c r="G136" s="53">
        <f>G131</f>
        <v>111664200</v>
      </c>
      <c r="H136" s="53">
        <f>H131</f>
        <v>0</v>
      </c>
      <c r="I136" s="53">
        <f>I131</f>
        <v>111664200</v>
      </c>
      <c r="J136" s="53">
        <f>J131</f>
        <v>111664200</v>
      </c>
    </row>
    <row r="137" spans="1:10" s="3" customFormat="1" ht="32.25" customHeight="1" x14ac:dyDescent="0.2">
      <c r="A137" s="27" t="s">
        <v>36</v>
      </c>
      <c r="B137" s="27"/>
      <c r="C137" s="27"/>
      <c r="D137" s="28" t="s">
        <v>230</v>
      </c>
      <c r="E137" s="72" t="s">
        <v>201</v>
      </c>
      <c r="F137" s="72" t="s">
        <v>225</v>
      </c>
      <c r="G137" s="53">
        <f>G138+G139+G140</f>
        <v>89800000</v>
      </c>
      <c r="H137" s="53">
        <f>H138+H139+H140</f>
        <v>44118100</v>
      </c>
      <c r="I137" s="53">
        <f>I138+I139+I140</f>
        <v>45681900</v>
      </c>
      <c r="J137" s="53">
        <f>J138+J139+J140</f>
        <v>45681900</v>
      </c>
    </row>
    <row r="138" spans="1:10" s="3" customFormat="1" ht="33" customHeight="1" x14ac:dyDescent="0.2">
      <c r="A138" s="32" t="s">
        <v>265</v>
      </c>
      <c r="B138" s="32" t="s">
        <v>264</v>
      </c>
      <c r="C138" s="29" t="s">
        <v>32</v>
      </c>
      <c r="D138" s="30" t="s">
        <v>266</v>
      </c>
      <c r="E138" s="73"/>
      <c r="F138" s="73"/>
      <c r="G138" s="54">
        <f>H138+I138</f>
        <v>42918100</v>
      </c>
      <c r="H138" s="54">
        <v>42918100</v>
      </c>
      <c r="I138" s="54"/>
      <c r="J138" s="54"/>
    </row>
    <row r="139" spans="1:10" s="3" customFormat="1" ht="28.9" customHeight="1" x14ac:dyDescent="0.2">
      <c r="A139" s="32" t="s">
        <v>197</v>
      </c>
      <c r="B139" s="32" t="s">
        <v>198</v>
      </c>
      <c r="C139" s="32" t="s">
        <v>199</v>
      </c>
      <c r="D139" s="30" t="s">
        <v>200</v>
      </c>
      <c r="E139" s="73"/>
      <c r="F139" s="73"/>
      <c r="G139" s="54">
        <f>H139+I139</f>
        <v>1200000</v>
      </c>
      <c r="H139" s="54">
        <v>1200000</v>
      </c>
      <c r="I139" s="53"/>
      <c r="J139" s="53"/>
    </row>
    <row r="140" spans="1:10" s="3" customFormat="1" ht="28.9" customHeight="1" x14ac:dyDescent="0.2">
      <c r="A140" s="32" t="s">
        <v>184</v>
      </c>
      <c r="B140" s="32" t="s">
        <v>185</v>
      </c>
      <c r="C140" s="32" t="s">
        <v>48</v>
      </c>
      <c r="D140" s="30" t="s">
        <v>186</v>
      </c>
      <c r="E140" s="73"/>
      <c r="F140" s="73"/>
      <c r="G140" s="54">
        <f>H140+I140</f>
        <v>45681900</v>
      </c>
      <c r="H140" s="53"/>
      <c r="I140" s="54">
        <v>45681900</v>
      </c>
      <c r="J140" s="54">
        <v>45681900</v>
      </c>
    </row>
    <row r="141" spans="1:10" s="3" customFormat="1" ht="30.6" customHeight="1" x14ac:dyDescent="0.2">
      <c r="A141" s="75" t="s">
        <v>18</v>
      </c>
      <c r="B141" s="75"/>
      <c r="C141" s="75"/>
      <c r="D141" s="75"/>
      <c r="E141" s="74"/>
      <c r="F141" s="74"/>
      <c r="G141" s="53">
        <f>G137</f>
        <v>89800000</v>
      </c>
      <c r="H141" s="53">
        <f>H137</f>
        <v>44118100</v>
      </c>
      <c r="I141" s="53">
        <f>I137</f>
        <v>45681900</v>
      </c>
      <c r="J141" s="53">
        <f>J137</f>
        <v>45681900</v>
      </c>
    </row>
    <row r="142" spans="1:10" s="3" customFormat="1" ht="28.5" customHeight="1" x14ac:dyDescent="0.2">
      <c r="A142" s="27" t="s">
        <v>34</v>
      </c>
      <c r="B142" s="27"/>
      <c r="C142" s="27"/>
      <c r="D142" s="28" t="s">
        <v>280</v>
      </c>
      <c r="E142" s="72" t="s">
        <v>269</v>
      </c>
      <c r="F142" s="72" t="s">
        <v>249</v>
      </c>
      <c r="G142" s="53">
        <f>SUM(G143:G148)</f>
        <v>142994074</v>
      </c>
      <c r="H142" s="53">
        <f>SUM(H143:H148)</f>
        <v>0</v>
      </c>
      <c r="I142" s="53">
        <f>SUM(I143:I148)</f>
        <v>142994074</v>
      </c>
      <c r="J142" s="53">
        <f>SUM(J143:J148)</f>
        <v>142994074</v>
      </c>
    </row>
    <row r="143" spans="1:10" s="3" customFormat="1" ht="24.6" customHeight="1" x14ac:dyDescent="0.2">
      <c r="A143" s="32" t="s">
        <v>110</v>
      </c>
      <c r="B143" s="32" t="s">
        <v>97</v>
      </c>
      <c r="C143" s="32" t="s">
        <v>98</v>
      </c>
      <c r="D143" s="33" t="s">
        <v>99</v>
      </c>
      <c r="E143" s="73"/>
      <c r="F143" s="73"/>
      <c r="G143" s="54">
        <f t="shared" ref="G143:G148" si="4">H143+I143</f>
        <v>11850430</v>
      </c>
      <c r="H143" s="54"/>
      <c r="I143" s="54">
        <v>11850430</v>
      </c>
      <c r="J143" s="54">
        <v>11850430</v>
      </c>
    </row>
    <row r="144" spans="1:10" s="3" customFormat="1" ht="23.45" customHeight="1" x14ac:dyDescent="0.2">
      <c r="A144" s="32" t="s">
        <v>111</v>
      </c>
      <c r="B144" s="32" t="s">
        <v>112</v>
      </c>
      <c r="C144" s="32" t="s">
        <v>98</v>
      </c>
      <c r="D144" s="33" t="s">
        <v>113</v>
      </c>
      <c r="E144" s="73"/>
      <c r="F144" s="73"/>
      <c r="G144" s="54">
        <f t="shared" si="4"/>
        <v>79619024</v>
      </c>
      <c r="H144" s="54"/>
      <c r="I144" s="54">
        <v>79619024</v>
      </c>
      <c r="J144" s="54">
        <v>79619024</v>
      </c>
    </row>
    <row r="145" spans="1:10" s="3" customFormat="1" ht="23.45" customHeight="1" x14ac:dyDescent="0.2">
      <c r="A145" s="32" t="s">
        <v>297</v>
      </c>
      <c r="B145" s="32" t="s">
        <v>298</v>
      </c>
      <c r="C145" s="32" t="s">
        <v>98</v>
      </c>
      <c r="D145" s="33" t="s">
        <v>299</v>
      </c>
      <c r="E145" s="73"/>
      <c r="F145" s="73"/>
      <c r="G145" s="54">
        <f t="shared" si="4"/>
        <v>8361000</v>
      </c>
      <c r="H145" s="54"/>
      <c r="I145" s="54">
        <v>8361000</v>
      </c>
      <c r="J145" s="54">
        <v>8361000</v>
      </c>
    </row>
    <row r="146" spans="1:10" s="3" customFormat="1" ht="39" customHeight="1" x14ac:dyDescent="0.2">
      <c r="A146" s="32" t="s">
        <v>300</v>
      </c>
      <c r="B146" s="32" t="s">
        <v>301</v>
      </c>
      <c r="C146" s="32" t="s">
        <v>98</v>
      </c>
      <c r="D146" s="33" t="s">
        <v>302</v>
      </c>
      <c r="E146" s="73"/>
      <c r="F146" s="73"/>
      <c r="G146" s="54">
        <f t="shared" si="4"/>
        <v>1180076</v>
      </c>
      <c r="H146" s="54"/>
      <c r="I146" s="54">
        <v>1180076</v>
      </c>
      <c r="J146" s="54">
        <v>1180076</v>
      </c>
    </row>
    <row r="147" spans="1:10" s="3" customFormat="1" ht="39" customHeight="1" x14ac:dyDescent="0.2">
      <c r="A147" s="32" t="s">
        <v>303</v>
      </c>
      <c r="B147" s="32" t="s">
        <v>304</v>
      </c>
      <c r="C147" s="32" t="s">
        <v>98</v>
      </c>
      <c r="D147" s="33" t="s">
        <v>305</v>
      </c>
      <c r="E147" s="73"/>
      <c r="F147" s="73"/>
      <c r="G147" s="54">
        <f t="shared" si="4"/>
        <v>2151976</v>
      </c>
      <c r="H147" s="54"/>
      <c r="I147" s="54">
        <v>2151976</v>
      </c>
      <c r="J147" s="54">
        <v>2151976</v>
      </c>
    </row>
    <row r="148" spans="1:10" s="3" customFormat="1" ht="28.5" customHeight="1" x14ac:dyDescent="0.2">
      <c r="A148" s="32" t="s">
        <v>114</v>
      </c>
      <c r="B148" s="32" t="s">
        <v>115</v>
      </c>
      <c r="C148" s="32" t="s">
        <v>98</v>
      </c>
      <c r="D148" s="33" t="s">
        <v>212</v>
      </c>
      <c r="E148" s="73"/>
      <c r="F148" s="73"/>
      <c r="G148" s="54">
        <f t="shared" si="4"/>
        <v>39831568</v>
      </c>
      <c r="H148" s="54"/>
      <c r="I148" s="54">
        <v>39831568</v>
      </c>
      <c r="J148" s="54">
        <v>39831568</v>
      </c>
    </row>
    <row r="149" spans="1:10" ht="21" customHeight="1" x14ac:dyDescent="0.2">
      <c r="A149" s="75" t="s">
        <v>18</v>
      </c>
      <c r="B149" s="75"/>
      <c r="C149" s="75"/>
      <c r="D149" s="75"/>
      <c r="E149" s="74"/>
      <c r="F149" s="74"/>
      <c r="G149" s="53">
        <f>G142</f>
        <v>142994074</v>
      </c>
      <c r="H149" s="53">
        <f>H142</f>
        <v>0</v>
      </c>
      <c r="I149" s="53">
        <f>I142</f>
        <v>142994074</v>
      </c>
      <c r="J149" s="53">
        <f>J142</f>
        <v>142994074</v>
      </c>
    </row>
    <row r="150" spans="1:10" ht="21" customHeight="1" x14ac:dyDescent="0.2">
      <c r="A150" s="41" t="s">
        <v>120</v>
      </c>
      <c r="B150" s="27"/>
      <c r="C150" s="27"/>
      <c r="D150" s="28" t="s">
        <v>291</v>
      </c>
      <c r="E150" s="72" t="s">
        <v>290</v>
      </c>
      <c r="F150" s="72" t="s">
        <v>308</v>
      </c>
      <c r="G150" s="53">
        <f>H150+I150</f>
        <v>20000</v>
      </c>
      <c r="H150" s="53">
        <f>SUM(H151:H151)</f>
        <v>0</v>
      </c>
      <c r="I150" s="53">
        <f>SUM(I151:I151)</f>
        <v>20000</v>
      </c>
      <c r="J150" s="53">
        <f>SUM(J151:J151)</f>
        <v>20000</v>
      </c>
    </row>
    <row r="151" spans="1:10" ht="32.25" customHeight="1" x14ac:dyDescent="0.2">
      <c r="A151" s="29" t="s">
        <v>295</v>
      </c>
      <c r="B151" s="29" t="s">
        <v>112</v>
      </c>
      <c r="C151" s="29" t="s">
        <v>98</v>
      </c>
      <c r="D151" s="30" t="s">
        <v>113</v>
      </c>
      <c r="E151" s="73"/>
      <c r="F151" s="73"/>
      <c r="G151" s="54">
        <f>H151+I151</f>
        <v>20000</v>
      </c>
      <c r="H151" s="53"/>
      <c r="I151" s="54">
        <v>20000</v>
      </c>
      <c r="J151" s="54">
        <v>20000</v>
      </c>
    </row>
    <row r="152" spans="1:10" ht="21" customHeight="1" x14ac:dyDescent="0.2">
      <c r="A152" s="27" t="s">
        <v>29</v>
      </c>
      <c r="B152" s="29"/>
      <c r="C152" s="29"/>
      <c r="D152" s="28" t="s">
        <v>292</v>
      </c>
      <c r="E152" s="73"/>
      <c r="F152" s="73"/>
      <c r="G152" s="53">
        <f>G153</f>
        <v>2000</v>
      </c>
      <c r="H152" s="53">
        <f>H153</f>
        <v>2000</v>
      </c>
      <c r="I152" s="53">
        <f>I153</f>
        <v>0</v>
      </c>
      <c r="J152" s="53">
        <f>J153</f>
        <v>0</v>
      </c>
    </row>
    <row r="153" spans="1:10" ht="40.5" customHeight="1" x14ac:dyDescent="0.2">
      <c r="A153" s="29" t="s">
        <v>140</v>
      </c>
      <c r="B153" s="29" t="s">
        <v>143</v>
      </c>
      <c r="C153" s="29" t="s">
        <v>145</v>
      </c>
      <c r="D153" s="30" t="s">
        <v>147</v>
      </c>
      <c r="E153" s="73"/>
      <c r="F153" s="73"/>
      <c r="G153" s="53">
        <f>H153+I153</f>
        <v>2000</v>
      </c>
      <c r="H153" s="54">
        <v>2000</v>
      </c>
      <c r="I153" s="53"/>
      <c r="J153" s="53"/>
    </row>
    <row r="154" spans="1:10" ht="36" customHeight="1" x14ac:dyDescent="0.2">
      <c r="A154" s="27" t="s">
        <v>36</v>
      </c>
      <c r="B154" s="27"/>
      <c r="C154" s="27"/>
      <c r="D154" s="28" t="s">
        <v>293</v>
      </c>
      <c r="E154" s="73"/>
      <c r="F154" s="73"/>
      <c r="G154" s="53">
        <f>G155</f>
        <v>78000</v>
      </c>
      <c r="H154" s="53">
        <f>H155</f>
        <v>0</v>
      </c>
      <c r="I154" s="53">
        <f>I155</f>
        <v>78000</v>
      </c>
      <c r="J154" s="53">
        <f>J155</f>
        <v>78000</v>
      </c>
    </row>
    <row r="155" spans="1:10" ht="34.5" customHeight="1" x14ac:dyDescent="0.2">
      <c r="A155" s="32" t="s">
        <v>96</v>
      </c>
      <c r="B155" s="32" t="s">
        <v>97</v>
      </c>
      <c r="C155" s="32" t="s">
        <v>98</v>
      </c>
      <c r="D155" s="33" t="s">
        <v>99</v>
      </c>
      <c r="E155" s="73"/>
      <c r="F155" s="73"/>
      <c r="G155" s="54">
        <f>H155+I155</f>
        <v>78000</v>
      </c>
      <c r="H155" s="54"/>
      <c r="I155" s="54">
        <v>78000</v>
      </c>
      <c r="J155" s="54">
        <v>78000</v>
      </c>
    </row>
    <row r="156" spans="1:10" ht="36" customHeight="1" x14ac:dyDescent="0.2">
      <c r="A156" s="27" t="s">
        <v>34</v>
      </c>
      <c r="B156" s="27"/>
      <c r="C156" s="27"/>
      <c r="D156" s="28" t="s">
        <v>294</v>
      </c>
      <c r="E156" s="73"/>
      <c r="F156" s="73"/>
      <c r="G156" s="53">
        <f>G157</f>
        <v>615000</v>
      </c>
      <c r="H156" s="53">
        <f>H157</f>
        <v>0</v>
      </c>
      <c r="I156" s="53">
        <f>I157</f>
        <v>615000</v>
      </c>
      <c r="J156" s="53">
        <f>J157</f>
        <v>615000</v>
      </c>
    </row>
    <row r="157" spans="1:10" ht="27.6" customHeight="1" x14ac:dyDescent="0.2">
      <c r="A157" s="32" t="s">
        <v>303</v>
      </c>
      <c r="B157" s="32" t="s">
        <v>304</v>
      </c>
      <c r="C157" s="32" t="s">
        <v>98</v>
      </c>
      <c r="D157" s="33" t="s">
        <v>305</v>
      </c>
      <c r="E157" s="73"/>
      <c r="F157" s="73"/>
      <c r="G157" s="53">
        <f>H157+I157</f>
        <v>615000</v>
      </c>
      <c r="H157" s="53"/>
      <c r="I157" s="53">
        <v>615000</v>
      </c>
      <c r="J157" s="53">
        <v>615000</v>
      </c>
    </row>
    <row r="158" spans="1:10" ht="27" customHeight="1" x14ac:dyDescent="0.2">
      <c r="A158" s="75" t="s">
        <v>18</v>
      </c>
      <c r="B158" s="75"/>
      <c r="C158" s="75"/>
      <c r="D158" s="75"/>
      <c r="E158" s="74"/>
      <c r="F158" s="74"/>
      <c r="G158" s="53">
        <f>G150+G152+G154+G156</f>
        <v>715000</v>
      </c>
      <c r="H158" s="53">
        <f>H150+H152+H154+H156</f>
        <v>2000</v>
      </c>
      <c r="I158" s="53">
        <f>I150+I152+I154+I156</f>
        <v>713000</v>
      </c>
      <c r="J158" s="53">
        <f>J150+J152+J154+J156</f>
        <v>713000</v>
      </c>
    </row>
    <row r="159" spans="1:10" s="3" customFormat="1" ht="24" customHeight="1" x14ac:dyDescent="0.2">
      <c r="A159" s="27" t="s">
        <v>11</v>
      </c>
      <c r="B159" s="27" t="s">
        <v>11</v>
      </c>
      <c r="C159" s="27" t="s">
        <v>11</v>
      </c>
      <c r="D159" s="31" t="s">
        <v>10</v>
      </c>
      <c r="E159" s="31" t="s">
        <v>11</v>
      </c>
      <c r="F159" s="31" t="s">
        <v>11</v>
      </c>
      <c r="G159" s="57">
        <f>G149+G141+G136+G130+G127+G119+G95+G89+G83+G99+G80+G70+G59+G56+G39+G53+G49+G35+G24+G31+G104+G86+G158</f>
        <v>878583599</v>
      </c>
      <c r="H159" s="57">
        <f>H149+H141+H136+H130+H127+H119+H95+H89+H83+H99+H80+H70+H59+H56+H39+H53+H49+H35+H24+H31+H104+H86+H158</f>
        <v>573751600</v>
      </c>
      <c r="I159" s="57">
        <f>I149+I141+I136+I130+I127+I119+I95+I89+I83+I99+I80+I70+I59+I56+I39+I53+I49+I35+I24+I31+I104+I86+I158</f>
        <v>304831999</v>
      </c>
      <c r="J159" s="57">
        <f>J149+J141+J136+J130+J127+J119+J95+J89+J83+J99+J80+J70+J59+J56+J39+J53+J49+J35+J24+J31+J104+J86+J158</f>
        <v>301528174</v>
      </c>
    </row>
    <row r="160" spans="1:10" s="3" customFormat="1" ht="24" customHeight="1" x14ac:dyDescent="0.2">
      <c r="A160" s="67"/>
      <c r="B160" s="67"/>
      <c r="C160" s="67"/>
      <c r="D160" s="68"/>
      <c r="E160" s="68"/>
      <c r="F160" s="68"/>
      <c r="G160" s="69"/>
      <c r="H160" s="69"/>
      <c r="I160" s="69"/>
      <c r="J160" s="69"/>
    </row>
    <row r="161" spans="1:14" s="3" customFormat="1" ht="16.5" customHeight="1" x14ac:dyDescent="0.2">
      <c r="A161" s="22"/>
      <c r="B161" s="22"/>
      <c r="C161" s="22"/>
      <c r="D161" s="23"/>
      <c r="E161" s="23"/>
      <c r="F161" s="23"/>
      <c r="G161" s="23"/>
      <c r="H161" s="24"/>
      <c r="I161" s="24"/>
      <c r="J161" s="24"/>
    </row>
    <row r="162" spans="1:14" s="3" customFormat="1" ht="22.5" customHeight="1" x14ac:dyDescent="0.2">
      <c r="A162" s="81" t="s">
        <v>12</v>
      </c>
      <c r="B162" s="81"/>
      <c r="C162" s="81"/>
      <c r="D162" s="81"/>
      <c r="E162" s="81"/>
      <c r="F162" s="81"/>
      <c r="G162" s="81"/>
      <c r="H162" s="81"/>
      <c r="I162" s="81"/>
      <c r="J162" s="81"/>
    </row>
    <row r="163" spans="1:14" ht="42" customHeight="1" x14ac:dyDescent="0.2"/>
    <row r="164" spans="1:14" s="3" customFormat="1" ht="21" customHeight="1" x14ac:dyDescent="0.2">
      <c r="A164" s="1"/>
      <c r="B164" s="1"/>
      <c r="C164" s="1"/>
      <c r="D164" s="2"/>
      <c r="E164" s="4"/>
      <c r="F164" s="4"/>
      <c r="G164" s="4"/>
      <c r="H164" s="5"/>
      <c r="I164" s="5"/>
      <c r="J164" s="5"/>
    </row>
    <row r="165" spans="1:14" s="3" customFormat="1" ht="54.75" customHeight="1" x14ac:dyDescent="0.2">
      <c r="A165" s="1"/>
      <c r="B165" s="1"/>
      <c r="C165" s="1"/>
      <c r="D165" s="2"/>
      <c r="E165" s="4"/>
      <c r="F165" s="4"/>
      <c r="G165" s="4"/>
      <c r="H165" s="16"/>
      <c r="I165" s="16"/>
      <c r="J165" s="16"/>
    </row>
    <row r="166" spans="1:14" s="3" customFormat="1" ht="31.5" customHeight="1" x14ac:dyDescent="0.2">
      <c r="A166" s="1"/>
      <c r="B166" s="1"/>
      <c r="C166" s="1"/>
      <c r="D166" s="7"/>
      <c r="E166" s="4"/>
      <c r="F166" s="4"/>
      <c r="G166" s="4"/>
      <c r="H166" s="5"/>
      <c r="I166" s="5"/>
      <c r="J166" s="5"/>
    </row>
    <row r="167" spans="1:14" s="3" customFormat="1" ht="17.25" customHeight="1" x14ac:dyDescent="0.2">
      <c r="A167" s="1"/>
      <c r="B167" s="1"/>
      <c r="C167" s="1"/>
      <c r="D167" s="2"/>
      <c r="E167" s="4"/>
      <c r="F167" s="4"/>
      <c r="G167" s="4"/>
      <c r="H167" s="5"/>
      <c r="I167" s="5"/>
      <c r="J167" s="5"/>
    </row>
    <row r="168" spans="1:14" s="3" customFormat="1" ht="30" customHeight="1" x14ac:dyDescent="0.2">
      <c r="A168" s="1"/>
      <c r="B168" s="1"/>
      <c r="C168" s="1"/>
      <c r="D168" s="2"/>
      <c r="E168" s="4"/>
      <c r="F168" s="4"/>
      <c r="G168" s="4"/>
      <c r="H168" s="5"/>
      <c r="I168" s="5"/>
      <c r="J168" s="5"/>
    </row>
    <row r="169" spans="1:14" s="3" customFormat="1" ht="18.75" customHeight="1" x14ac:dyDescent="0.2">
      <c r="A169" s="1"/>
      <c r="B169" s="1"/>
      <c r="C169" s="1"/>
      <c r="D169" s="2"/>
      <c r="E169" s="4"/>
      <c r="F169" s="4"/>
      <c r="G169" s="4"/>
      <c r="H169" s="5"/>
      <c r="I169" s="5"/>
      <c r="J169" s="5"/>
    </row>
    <row r="170" spans="1:14" s="3" customFormat="1" ht="19.5" customHeight="1" x14ac:dyDescent="0.2">
      <c r="A170" s="1"/>
      <c r="B170" s="1"/>
      <c r="C170" s="1"/>
      <c r="D170" s="2"/>
      <c r="E170" s="4"/>
      <c r="F170" s="4"/>
      <c r="G170" s="4"/>
      <c r="H170" s="5"/>
      <c r="I170" s="5"/>
      <c r="J170" s="5"/>
    </row>
    <row r="171" spans="1:14" s="3" customFormat="1" ht="21.75" customHeight="1" x14ac:dyDescent="0.2">
      <c r="A171" s="1"/>
      <c r="B171" s="1"/>
      <c r="C171" s="1"/>
      <c r="D171" s="2"/>
      <c r="E171" s="4"/>
      <c r="F171" s="4"/>
      <c r="G171" s="4"/>
      <c r="H171" s="5"/>
      <c r="I171" s="5"/>
      <c r="J171" s="5"/>
    </row>
    <row r="172" spans="1:14" s="3" customFormat="1" ht="28.5" customHeight="1" x14ac:dyDescent="0.2">
      <c r="A172" s="1"/>
      <c r="B172" s="1"/>
      <c r="C172" s="1"/>
      <c r="D172" s="2"/>
      <c r="E172" s="4"/>
      <c r="F172" s="4"/>
      <c r="G172" s="4"/>
      <c r="H172" s="5"/>
      <c r="I172" s="5"/>
      <c r="J172" s="5"/>
    </row>
    <row r="173" spans="1:14" s="3" customFormat="1" ht="19.149999999999999" customHeight="1" x14ac:dyDescent="0.2">
      <c r="A173" s="1"/>
      <c r="B173" s="1"/>
      <c r="C173" s="1"/>
      <c r="D173" s="2"/>
      <c r="E173" s="4"/>
      <c r="F173" s="4"/>
      <c r="G173" s="4"/>
      <c r="H173" s="5"/>
      <c r="I173" s="5"/>
      <c r="J173" s="5"/>
    </row>
    <row r="174" spans="1:14" s="15" customFormat="1" ht="20.25" customHeight="1" x14ac:dyDescent="0.2">
      <c r="A174" s="1"/>
      <c r="B174" s="1"/>
      <c r="C174" s="1"/>
      <c r="D174" s="2"/>
      <c r="E174" s="4"/>
      <c r="F174" s="4"/>
      <c r="G174" s="4"/>
      <c r="H174" s="5"/>
      <c r="I174" s="5"/>
      <c r="J174" s="5"/>
      <c r="K174" s="17"/>
      <c r="L174" s="17"/>
      <c r="M174" s="17"/>
      <c r="N174" s="17"/>
    </row>
    <row r="175" spans="1:14" s="15" customFormat="1" x14ac:dyDescent="0.2">
      <c r="A175" s="1"/>
      <c r="B175" s="1"/>
      <c r="C175" s="1"/>
      <c r="D175" s="2"/>
      <c r="E175" s="4"/>
      <c r="F175" s="4"/>
      <c r="G175" s="4"/>
      <c r="H175" s="5"/>
      <c r="I175" s="5"/>
      <c r="J175" s="5"/>
      <c r="K175" s="17"/>
      <c r="L175" s="17"/>
      <c r="M175" s="17"/>
      <c r="N175" s="17"/>
    </row>
    <row r="176" spans="1:14" s="12" customFormat="1" x14ac:dyDescent="0.2">
      <c r="A176" s="1"/>
      <c r="B176" s="1"/>
      <c r="C176" s="1"/>
      <c r="D176" s="2"/>
      <c r="E176" s="4"/>
      <c r="F176" s="4"/>
      <c r="G176" s="4"/>
      <c r="H176" s="5"/>
      <c r="I176" s="5"/>
      <c r="J176" s="5"/>
    </row>
    <row r="177" spans="1:19" s="14" customFormat="1" x14ac:dyDescent="0.2">
      <c r="A177" s="1"/>
      <c r="B177" s="1"/>
      <c r="C177" s="1"/>
      <c r="D177" s="2"/>
      <c r="E177" s="4"/>
      <c r="F177" s="4"/>
      <c r="G177" s="4"/>
      <c r="H177" s="5"/>
      <c r="I177" s="5"/>
      <c r="J177" s="5"/>
      <c r="K177" s="10"/>
    </row>
    <row r="178" spans="1:19" s="8" customFormat="1" ht="14.25" customHeight="1" x14ac:dyDescent="0.2">
      <c r="A178" s="1"/>
      <c r="B178" s="1"/>
      <c r="C178" s="1"/>
      <c r="D178" s="2"/>
      <c r="E178" s="4"/>
      <c r="F178" s="4"/>
      <c r="G178" s="4"/>
      <c r="H178" s="5"/>
      <c r="I178" s="5"/>
      <c r="J178" s="5"/>
      <c r="K178" s="9"/>
      <c r="L178" s="9"/>
      <c r="M178" s="9"/>
      <c r="N178" s="9"/>
      <c r="O178" s="9"/>
      <c r="P178" s="9"/>
      <c r="Q178" s="9"/>
      <c r="R178" s="9"/>
      <c r="S178" s="9"/>
    </row>
    <row r="179" spans="1:19" s="8" customFormat="1" ht="16.5" customHeight="1" x14ac:dyDescent="0.2">
      <c r="A179" s="1"/>
      <c r="B179" s="1"/>
      <c r="C179" s="1"/>
      <c r="D179" s="2"/>
      <c r="E179" s="4"/>
      <c r="F179" s="4"/>
      <c r="G179" s="4"/>
      <c r="H179" s="5"/>
      <c r="I179" s="5"/>
      <c r="J179" s="5"/>
      <c r="K179" s="11"/>
      <c r="L179" s="11"/>
      <c r="M179" s="11"/>
      <c r="N179" s="11"/>
      <c r="O179" s="11"/>
      <c r="P179" s="11"/>
      <c r="Q179" s="11"/>
      <c r="R179" s="11"/>
      <c r="S179" s="11"/>
    </row>
    <row r="180" spans="1:19" s="8" customFormat="1" ht="24" customHeight="1" x14ac:dyDescent="0.2">
      <c r="A180" s="1"/>
      <c r="B180" s="1"/>
      <c r="C180" s="1"/>
      <c r="D180" s="2"/>
      <c r="E180" s="4"/>
      <c r="F180" s="4"/>
      <c r="G180" s="4"/>
      <c r="H180" s="5"/>
      <c r="I180" s="5"/>
      <c r="J180" s="5"/>
      <c r="K180" s="9"/>
      <c r="L180" s="9"/>
      <c r="M180" s="9"/>
      <c r="N180" s="9"/>
      <c r="O180" s="9"/>
      <c r="P180" s="9"/>
      <c r="Q180" s="9"/>
      <c r="R180" s="9"/>
      <c r="S180" s="9"/>
    </row>
    <row r="181" spans="1:19" s="8" customFormat="1" ht="18" customHeight="1" x14ac:dyDescent="0.2">
      <c r="A181" s="1"/>
      <c r="B181" s="1"/>
      <c r="C181" s="1"/>
      <c r="D181" s="2"/>
      <c r="E181" s="4"/>
      <c r="F181" s="4"/>
      <c r="G181" s="4"/>
      <c r="H181" s="5"/>
      <c r="I181" s="5"/>
      <c r="J181" s="5"/>
      <c r="K181" s="11"/>
      <c r="L181" s="11"/>
      <c r="M181" s="11"/>
      <c r="N181" s="11"/>
      <c r="O181" s="11"/>
      <c r="P181" s="11"/>
      <c r="Q181" s="11"/>
      <c r="R181" s="11"/>
      <c r="S181" s="11"/>
    </row>
    <row r="182" spans="1:19" ht="17.25" customHeight="1" x14ac:dyDescent="0.2"/>
  </sheetData>
  <mergeCells count="88">
    <mergeCell ref="F77:F80"/>
    <mergeCell ref="F40:F43"/>
    <mergeCell ref="E44:E49"/>
    <mergeCell ref="F44:F49"/>
    <mergeCell ref="E71:E76"/>
    <mergeCell ref="F71:F76"/>
    <mergeCell ref="F57:F59"/>
    <mergeCell ref="E57:E59"/>
    <mergeCell ref="E40:E43"/>
    <mergeCell ref="F36:F39"/>
    <mergeCell ref="A56:D56"/>
    <mergeCell ref="A39:D39"/>
    <mergeCell ref="F50:F53"/>
    <mergeCell ref="F54:F56"/>
    <mergeCell ref="A53:D53"/>
    <mergeCell ref="E54:E56"/>
    <mergeCell ref="E50:E53"/>
    <mergeCell ref="A49:D49"/>
    <mergeCell ref="E36:E39"/>
    <mergeCell ref="A70:D70"/>
    <mergeCell ref="E77:E80"/>
    <mergeCell ref="A83:D83"/>
    <mergeCell ref="A95:D95"/>
    <mergeCell ref="E120:E127"/>
    <mergeCell ref="E105:E119"/>
    <mergeCell ref="A104:D104"/>
    <mergeCell ref="E90:E95"/>
    <mergeCell ref="A119:D119"/>
    <mergeCell ref="A11:A12"/>
    <mergeCell ref="D11:D12"/>
    <mergeCell ref="E11:E12"/>
    <mergeCell ref="E32:E35"/>
    <mergeCell ref="F87:F89"/>
    <mergeCell ref="F84:F86"/>
    <mergeCell ref="A89:D89"/>
    <mergeCell ref="A59:D59"/>
    <mergeCell ref="E87:E89"/>
    <mergeCell ref="A86:D86"/>
    <mergeCell ref="F120:F127"/>
    <mergeCell ref="E137:E141"/>
    <mergeCell ref="I11:J11"/>
    <mergeCell ref="B11:B12"/>
    <mergeCell ref="F11:F12"/>
    <mergeCell ref="H11:H12"/>
    <mergeCell ref="C11:C12"/>
    <mergeCell ref="G11:G12"/>
    <mergeCell ref="E60:E70"/>
    <mergeCell ref="A80:D80"/>
    <mergeCell ref="A130:D130"/>
    <mergeCell ref="A136:D136"/>
    <mergeCell ref="A162:J162"/>
    <mergeCell ref="E81:E83"/>
    <mergeCell ref="F81:F83"/>
    <mergeCell ref="F137:F141"/>
    <mergeCell ref="E84:E86"/>
    <mergeCell ref="F90:F95"/>
    <mergeCell ref="A149:D149"/>
    <mergeCell ref="F131:F136"/>
    <mergeCell ref="I1:J1"/>
    <mergeCell ref="I2:J2"/>
    <mergeCell ref="I4:J4"/>
    <mergeCell ref="A6:J6"/>
    <mergeCell ref="A141:D141"/>
    <mergeCell ref="F105:F119"/>
    <mergeCell ref="A127:D127"/>
    <mergeCell ref="F128:F130"/>
    <mergeCell ref="E131:E136"/>
    <mergeCell ref="E128:E130"/>
    <mergeCell ref="A7:J7"/>
    <mergeCell ref="A158:D158"/>
    <mergeCell ref="E150:E158"/>
    <mergeCell ref="F150:F158"/>
    <mergeCell ref="E142:E149"/>
    <mergeCell ref="F142:F149"/>
    <mergeCell ref="E96:E99"/>
    <mergeCell ref="F96:F99"/>
    <mergeCell ref="A99:D99"/>
    <mergeCell ref="E100:E104"/>
    <mergeCell ref="F100:F104"/>
    <mergeCell ref="E14:E24"/>
    <mergeCell ref="F14:F24"/>
    <mergeCell ref="A35:D35"/>
    <mergeCell ref="F60:F70"/>
    <mergeCell ref="A24:D24"/>
    <mergeCell ref="E25:E31"/>
    <mergeCell ref="F25:F31"/>
    <mergeCell ref="A31:D31"/>
    <mergeCell ref="F32:F35"/>
  </mergeCells>
  <phoneticPr fontId="1" type="noConversion"/>
  <printOptions horizontalCentered="1"/>
  <pageMargins left="0.27559055118110237" right="0.31496062992125984" top="0.98425196850393704" bottom="0.31496062992125984" header="0" footer="0"/>
  <pageSetup paperSize="9" scale="67" fitToHeight="8" orientation="landscape" r:id="rId1"/>
  <headerFooter alignWithMargins="0">
    <oddFooter>&amp;C&amp;P</oddFooter>
  </headerFooter>
  <rowBreaks count="1" manualBreakCount="1">
    <brk id="95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 7</vt:lpstr>
      <vt:lpstr>'Додаток 7'!Заголовки_для_печати</vt:lpstr>
      <vt:lpstr>'Додаток 7'!Область_печати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Kozma</dc:creator>
  <cp:lastModifiedBy>kompvid2</cp:lastModifiedBy>
  <cp:lastPrinted>2019-12-24T13:43:30Z</cp:lastPrinted>
  <dcterms:created xsi:type="dcterms:W3CDTF">2010-12-21T11:50:40Z</dcterms:created>
  <dcterms:modified xsi:type="dcterms:W3CDTF">2019-12-26T17:56:10Z</dcterms:modified>
</cp:coreProperties>
</file>