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0" yWindow="465" windowWidth="15480" windowHeight="10380"/>
  </bookViews>
  <sheets>
    <sheet name="дод.6" sheetId="6" r:id="rId1"/>
  </sheets>
  <definedNames>
    <definedName name="_xlnm.Print_Titles" localSheetId="0">дод.6!$D:$E,дод.6!$9:$10</definedName>
    <definedName name="_xlnm.Print_Area" localSheetId="0">дод.6!$A$1:$J$81</definedName>
  </definedNames>
  <calcPr calcId="162913" fullCalcOnLoad="1"/>
</workbook>
</file>

<file path=xl/calcChain.xml><?xml version="1.0" encoding="utf-8"?>
<calcChain xmlns="http://schemas.openxmlformats.org/spreadsheetml/2006/main">
  <c r="I77" i="6" l="1"/>
  <c r="I19" i="6"/>
  <c r="I17" i="6"/>
  <c r="I21" i="6"/>
  <c r="I16" i="6" s="1"/>
  <c r="I15" i="6" s="1"/>
  <c r="I23" i="6"/>
  <c r="I13" i="6"/>
  <c r="I12" i="6"/>
  <c r="I11" i="6" s="1"/>
  <c r="I27" i="6"/>
  <c r="I34" i="6"/>
  <c r="I26" i="6" s="1"/>
  <c r="I25" i="6" s="1"/>
  <c r="I36" i="6"/>
  <c r="I38" i="6"/>
  <c r="I33" i="6"/>
  <c r="I32" i="6"/>
  <c r="I44" i="6"/>
  <c r="I56" i="6"/>
  <c r="I53" i="6" s="1"/>
  <c r="I43" i="6" s="1"/>
  <c r="I42" i="6" s="1"/>
  <c r="I58" i="6"/>
  <c r="I61" i="6"/>
  <c r="I63" i="6"/>
  <c r="I65" i="6"/>
  <c r="I75" i="6"/>
  <c r="I74" i="6" s="1"/>
  <c r="I73" i="6" s="1"/>
  <c r="I79" i="6" l="1"/>
</calcChain>
</file>

<file path=xl/sharedStrings.xml><?xml version="1.0" encoding="utf-8"?>
<sst xmlns="http://schemas.openxmlformats.org/spreadsheetml/2006/main" count="157" uniqueCount="109">
  <si>
    <t>до рішення міської ради VII скликання</t>
  </si>
  <si>
    <t>Додаток 6</t>
  </si>
  <si>
    <t>Секретар Чернівецької міської ради</t>
  </si>
  <si>
    <t>В. Продан</t>
  </si>
  <si>
    <t>УСЬОГО</t>
  </si>
  <si>
    <t>Х</t>
  </si>
  <si>
    <t>1</t>
  </si>
  <si>
    <t>2</t>
  </si>
  <si>
    <t>3</t>
  </si>
  <si>
    <t>Департамент житлово-комунального господарства Чернівецької міської ради</t>
  </si>
  <si>
    <t>Капітальні видатки</t>
  </si>
  <si>
    <t>0443</t>
  </si>
  <si>
    <t>Будівництво об'єктів житлово-комунального господарства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</si>
  <si>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</si>
  <si>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</si>
  <si>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0490</t>
  </si>
  <si>
    <t>Департамент містобудівного комплексу та земельних відносин Чернівецької міської ради</t>
  </si>
  <si>
    <t>1610000</t>
  </si>
  <si>
    <t>0910</t>
  </si>
  <si>
    <t>Надання дошкільної освіти</t>
  </si>
  <si>
    <t>Капітальні видатки (кредитні кошти міжнародної фінансової організації "Північна екологічна фінансова корпорація" (NEFCO) на реалізацію інвестиційного проекту "Енергоефективність в будівлях бюджетної сфери в м.Чернівцях")</t>
  </si>
  <si>
    <t>Капітальні видатки (співфінансування на реалізацію інвестиційного проекту  "Енергоефективність в будівлях бюджетної сфери в м.Чернівцях")</t>
  </si>
  <si>
    <t>0921</t>
  </si>
  <si>
    <t>Будівництво освітніх установ та закладів</t>
  </si>
  <si>
    <t>Реставрація (ремонт реставраційний) приміщень закладів дошкільної освіти та загальноосвітніх навчальних закладів (співфінансування на реалізацію інвестиційного проекту «Енергоефективність в будівлях бюджетної сфери в м.Чернівцях)</t>
  </si>
  <si>
    <t>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</t>
  </si>
  <si>
    <t>Видатки, пов’язані з підготовкою земельних ділянок несільськогосподарського призначення або прав на них для продажу на земельних торгах та проведення таких торгів</t>
  </si>
  <si>
    <t>Придбання обладнання і предметів довгострокового користування</t>
  </si>
  <si>
    <t>0200000</t>
  </si>
  <si>
    <t xml:space="preserve">Виконавчий комітет Чернівецької міської ради </t>
  </si>
  <si>
    <t>0210000</t>
  </si>
  <si>
    <t xml:space="preserve">Виконавчий комітет міської ради </t>
  </si>
  <si>
    <t>0210180</t>
  </si>
  <si>
    <t>0180</t>
  </si>
  <si>
    <t>0133</t>
  </si>
  <si>
    <t>Інша діяльність у сфері державного управління</t>
  </si>
  <si>
    <t>0600000</t>
  </si>
  <si>
    <t xml:space="preserve">Управління освіти Чернівецької міської ради </t>
  </si>
  <si>
    <t>0610000</t>
  </si>
  <si>
    <t>0611020</t>
  </si>
  <si>
    <t>1020</t>
  </si>
  <si>
    <t>3700000</t>
  </si>
  <si>
    <t>3710000</t>
  </si>
  <si>
    <t>7370</t>
  </si>
  <si>
    <t>3717370</t>
  </si>
  <si>
    <t xml:space="preserve">Реалізація інших заходів щодо соціально-економічного розвитку територій </t>
  </si>
  <si>
    <t xml:space="preserve">Фінансове управління Чернівецької міської ради </t>
  </si>
  <si>
    <t xml:space="preserve">Капітальні видатки на співфінансування проекту "ПДСЕР для МЕСР: практичне впровадження ПДСЕР у напрямку сталого, розумного та енергоефективного міського освітлення в м.Чернівці </t>
  </si>
  <si>
    <t>Внески органів місцевого самоврядування до статутного капіталу КП "Чернівціводоканал"</t>
  </si>
  <si>
    <t>Внески органів місцевого самоврядування до статутного капіталу МКП "Чернівцітеплокомуненерго"</t>
  </si>
  <si>
    <t>Проектування, реставрація та охорона пам'яток архітектури</t>
  </si>
  <si>
    <t>Розподіл коштів бюджету розвитку на здійснення заходів із будівництва, реконструкції і реставрації об'єктів виробничої, комунікаційної та соціальної інфраструктури за об'єктами у 2020 році</t>
  </si>
  <si>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</si>
  <si>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</si>
  <si>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</si>
  <si>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об’єкта будівництва / вид будівельних робіт, у тому числі проектні роботи</t>
  </si>
  <si>
    <t>Загальна тривалість будівництва (рік початку і завершення)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</si>
  <si>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</si>
  <si>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</si>
  <si>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Внески органів місцевого самоврядування до статутного капіталу КП "Чернівецьке тролейбусне управління"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</si>
  <si>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</si>
  <si>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</si>
  <si>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Загальна вартість будівництва, гривень</t>
  </si>
  <si>
    <t>Рівень готовності об'єкта на кінець бюджетного періоду, %</t>
  </si>
  <si>
    <t>2017-2020</t>
  </si>
  <si>
    <t>Капітальні видатки на реалізацію заходів цільових програм</t>
  </si>
  <si>
    <t>Внески до статутного капіталу суб'єктів господарювання</t>
  </si>
  <si>
    <t>Розроблення схем планування та забудови територій (містобудівної документації)</t>
  </si>
  <si>
    <t>Реставрація (ремонт реставраційний) приміщень  закладів дошкільної освіти та загальноосвітніх навчальних закладів (кредитні кошти міжнародної фінансової організації "Північна екологічна фінансова корпорація" (NEFCO) на реалізацію інвестиційного проекту "Енергоефективність в будівлях бюджетної сфери в м.Чернівцях")</t>
  </si>
  <si>
    <t>Утримання та розвиток місцевих аеропортів</t>
  </si>
  <si>
    <t>0454</t>
  </si>
  <si>
    <t>Проектування детального плану забудови території міста</t>
  </si>
  <si>
    <t>Управління освіти</t>
  </si>
  <si>
    <t xml:space="preserve">Департамент житлово-комунального господарства </t>
  </si>
  <si>
    <t xml:space="preserve">Департамент містобудівного комплексу та земельних відносин </t>
  </si>
  <si>
    <t>Фінансове управління</t>
  </si>
  <si>
    <t>3719770</t>
  </si>
  <si>
    <t>9770</t>
  </si>
  <si>
    <t>Інші субвенції з місцевого бюджету</t>
  </si>
  <si>
    <t>0611010</t>
  </si>
  <si>
    <t>1010</t>
  </si>
  <si>
    <t>Надання загальної середньої освіти закладами загальної середньої освіти  (у тому числі з дошкільними підрозділами (відділеннями, групами))</t>
  </si>
  <si>
    <t>0611110</t>
  </si>
  <si>
    <t>1110</t>
  </si>
  <si>
    <t>0930</t>
  </si>
  <si>
    <t>Підготовка робітничих кадрів закладами професійної (професійно-технічної) освіти та іншими закладами освіти</t>
  </si>
  <si>
    <t>Капітальні видатки (співфінансування на реалізацію інвестиційного проекту "Модернізація інфраструктури централізованого теплопостачання в м.Чернівці(ЄБРР))</t>
  </si>
  <si>
    <t>2018-2020</t>
  </si>
  <si>
    <t xml:space="preserve">Будівництво огорожі   на полігоні  ТПВ в м.Чернівці (в т.ч. проектні роботи, експертиза, авторський нагляд) </t>
  </si>
  <si>
    <t xml:space="preserve">Реставрація (збереження) конструкцій даху та об"єму горища житлового будинку на вул.Франка Івана,3 в м.Чернівцях пам"ятки архітектури та містобудування місцевого значення "Житловий будинок, 1908р., ох.№11/11-ЧВ" - протиаварійні роботи (в т.ч.: проектні роботи, експертиза) </t>
  </si>
  <si>
    <t>Будівництво зливово-каналізаційних та водопровідних мереж по вул. Заставнянській мікрорайону "Роша" (друга черга )</t>
  </si>
  <si>
    <t>Будівництво водопровідної мережі по вулицях Ромоданівська, Архангельська, Гайова, Геніченська, Дебальцевська</t>
  </si>
  <si>
    <t>Будівництво мереж водопостачання індивідуальних житлових будинків по вул. Марморозькій, Хрещатинській, Путильській, О.Романця, С.Будного, провул. Марморозькому</t>
  </si>
  <si>
    <t xml:space="preserve">Реконструкція РКНС-8 та напірних трубопроводів від РКНС-8 до каналізаційного дюкера через річку Прут </t>
  </si>
  <si>
    <t>Будівництво водопровідної та каналізаційної мережі по вул.Букшованого Осипа, 1,2,3 провул.Букшованого Осипа та прилеглих до них вулиць і провулків (І черга)</t>
  </si>
  <si>
    <t>Будівництво водопроводу від вул.Підкови до вул.Чорнівської (І черга)</t>
  </si>
  <si>
    <t>Будівництво житлового кварталу по проспекту Незалежності (інженерні забезпечення). Газопостачання ІІІ черга.</t>
  </si>
  <si>
    <t>2016-2020</t>
  </si>
  <si>
    <t>Реконструкція басейнів ЗОШ №27 на вул. С.Воробкевича,19</t>
  </si>
  <si>
    <t>Реконструкція з прибудовою на 4 класи ЗОШ № 38 на вул. Яна Налепки,3</t>
  </si>
  <si>
    <t>Будівництво медичних установ та закладів</t>
  </si>
  <si>
    <t>Будівництво споруд, установ та закладів фізичної культури і спорту</t>
  </si>
  <si>
    <t>Будівництво інших об"єктів комунальної власності</t>
  </si>
  <si>
    <t>Реставрація (ремонт реставраційний) харчоблоку ЗОШ № 4 на вул.Шевченка, 14-16</t>
  </si>
  <si>
    <t>0617321</t>
  </si>
  <si>
    <t>7321</t>
  </si>
  <si>
    <t>Субвенція обласному бюджету на співфінансування об'єкту: "Реконструкція будівель Чернівецького обласного перинатального центру, структурного підрозділу Чернівецької обласної клінічної лікарні у м. Чернівці, придбання медичного обладнання для оснащення відділення неонатальної реанімації, меблів та виробів медичного призначення для Чернівецького обласного перинатального центру"</t>
  </si>
  <si>
    <t xml:space="preserve">Будівництво каналізаційної мережі з приєднанням ЗНЗ №25 на вул. І. Мазепи (Д.Благоєва), 8-Б та ЗНЗ №8 на вул.Дзержика,22 </t>
  </si>
  <si>
    <r>
      <t>20.12.2019</t>
    </r>
    <r>
      <rPr>
        <sz val="12"/>
        <rFont val="Times New Roman"/>
        <family val="1"/>
        <charset val="204"/>
      </rPr>
      <t xml:space="preserve"> № </t>
    </r>
    <r>
      <rPr>
        <u/>
        <sz val="12"/>
        <rFont val="Times New Roman"/>
        <family val="1"/>
        <charset val="204"/>
      </rPr>
      <t>2005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</si>
</sst>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92" formatCode="#,##0.0"/>
  </numFmts>
  <fonts count="36" x14ac:knownFonts="1">
    <font>
      <sz val="10"/>
      <name val="Times New Roman"/>
      <charset val="204"/>
    </font>
    <font>
      <sz val="10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indexed="8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4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9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2" borderId="0" applyNumberFormat="0" applyBorder="0" applyAlignment="0" applyProtection="0"/>
    <xf numFmtId="0" fontId="10" fillId="14" borderId="0" applyNumberFormat="0" applyBorder="0" applyAlignment="0" applyProtection="0"/>
    <xf numFmtId="0" fontId="10" fillId="9" borderId="0" applyNumberFormat="0" applyBorder="0" applyAlignment="0" applyProtection="0"/>
    <xf numFmtId="0" fontId="10" fillId="11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9" fillId="0" borderId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8" borderId="0" applyNumberFormat="0" applyBorder="0" applyAlignment="0" applyProtection="0"/>
    <xf numFmtId="0" fontId="4" fillId="7" borderId="1" applyNumberFormat="0" applyAlignment="0" applyProtection="0"/>
    <xf numFmtId="0" fontId="5" fillId="22" borderId="2" applyNumberFormat="0" applyAlignment="0" applyProtection="0"/>
    <xf numFmtId="0" fontId="12" fillId="22" borderId="1" applyNumberFormat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9" fillId="0" borderId="0"/>
    <xf numFmtId="0" fontId="21" fillId="0" borderId="0"/>
    <xf numFmtId="0" fontId="19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5" fillId="0" borderId="0">
      <alignment vertical="top"/>
    </xf>
    <xf numFmtId="0" fontId="9" fillId="0" borderId="3" applyNumberFormat="0" applyFill="0" applyAlignment="0" applyProtection="0"/>
    <xf numFmtId="0" fontId="7" fillId="23" borderId="4" applyNumberFormat="0" applyAlignment="0" applyProtection="0"/>
    <xf numFmtId="0" fontId="13" fillId="0" borderId="0" applyNumberFormat="0" applyFill="0" applyBorder="0" applyAlignment="0" applyProtection="0"/>
    <xf numFmtId="0" fontId="14" fillId="13" borderId="0" applyNumberFormat="0" applyBorder="0" applyAlignment="0" applyProtection="0"/>
    <xf numFmtId="0" fontId="19" fillId="0" borderId="0"/>
    <xf numFmtId="0" fontId="3" fillId="3" borderId="0" applyNumberFormat="0" applyBorder="0" applyAlignment="0" applyProtection="0"/>
    <xf numFmtId="0" fontId="8" fillId="0" borderId="0" applyNumberFormat="0" applyFill="0" applyBorder="0" applyAlignment="0" applyProtection="0"/>
    <xf numFmtId="0" fontId="11" fillId="10" borderId="5" applyNumberFormat="0" applyFont="0" applyAlignment="0" applyProtection="0"/>
    <xf numFmtId="0" fontId="15" fillId="0" borderId="6" applyNumberFormat="0" applyFill="0" applyAlignment="0" applyProtection="0"/>
    <xf numFmtId="0" fontId="18" fillId="0" borderId="0"/>
    <xf numFmtId="0" fontId="6" fillId="0" borderId="0" applyNumberFormat="0" applyFill="0" applyBorder="0" applyAlignment="0" applyProtection="0"/>
    <xf numFmtId="0" fontId="2" fillId="4" borderId="0" applyNumberFormat="0" applyBorder="0" applyAlignment="0" applyProtection="0"/>
    <xf numFmtId="0" fontId="34" fillId="25" borderId="0" applyNumberFormat="0" applyBorder="0" applyAlignment="0" applyProtection="0"/>
    <xf numFmtId="0" fontId="34" fillId="26" borderId="0" applyNumberFormat="0" applyBorder="0" applyAlignment="0" applyProtection="0"/>
    <xf numFmtId="0" fontId="35" fillId="27" borderId="0" applyNumberFormat="0" applyBorder="0" applyAlignment="0" applyProtection="0"/>
    <xf numFmtId="0" fontId="34" fillId="28" borderId="0" applyNumberFormat="0" applyBorder="0" applyAlignment="0" applyProtection="0"/>
    <xf numFmtId="0" fontId="34" fillId="29" borderId="0" applyNumberFormat="0" applyBorder="0" applyAlignment="0" applyProtection="0"/>
    <xf numFmtId="0" fontId="35" fillId="30" borderId="0" applyNumberFormat="0" applyBorder="0" applyAlignment="0" applyProtection="0"/>
    <xf numFmtId="0" fontId="34" fillId="31" borderId="0" applyNumberFormat="0" applyBorder="0" applyAlignment="0" applyProtection="0"/>
    <xf numFmtId="0" fontId="34" fillId="32" borderId="0" applyNumberFormat="0" applyBorder="0" applyAlignment="0" applyProtection="0"/>
    <xf numFmtId="0" fontId="35" fillId="33" borderId="0" applyNumberFormat="0" applyBorder="0" applyAlignment="0" applyProtection="0"/>
    <xf numFmtId="0" fontId="34" fillId="34" borderId="0" applyNumberFormat="0" applyBorder="0" applyAlignment="0" applyProtection="0"/>
    <xf numFmtId="0" fontId="34" fillId="35" borderId="0" applyNumberFormat="0" applyBorder="0" applyAlignment="0" applyProtection="0"/>
    <xf numFmtId="0" fontId="35" fillId="36" borderId="0" applyNumberFormat="0" applyBorder="0" applyAlignment="0" applyProtection="0"/>
    <xf numFmtId="0" fontId="34" fillId="37" borderId="0" applyNumberFormat="0" applyBorder="0" applyAlignment="0" applyProtection="0"/>
    <xf numFmtId="0" fontId="34" fillId="38" borderId="0" applyNumberFormat="0" applyBorder="0" applyAlignment="0" applyProtection="0"/>
    <xf numFmtId="0" fontId="35" fillId="39" borderId="0" applyNumberFormat="0" applyBorder="0" applyAlignment="0" applyProtection="0"/>
    <xf numFmtId="0" fontId="34" fillId="40" borderId="0" applyNumberFormat="0" applyBorder="0" applyAlignment="0" applyProtection="0"/>
    <xf numFmtId="0" fontId="34" fillId="41" borderId="0" applyNumberFormat="0" applyBorder="0" applyAlignment="0" applyProtection="0"/>
    <xf numFmtId="0" fontId="35" fillId="42" borderId="0" applyNumberFormat="0" applyBorder="0" applyAlignment="0" applyProtection="0"/>
  </cellStyleXfs>
  <cellXfs count="143">
    <xf numFmtId="0" fontId="0" fillId="0" borderId="0" xfId="0"/>
    <xf numFmtId="0" fontId="23" fillId="0" borderId="0" xfId="0" applyNumberFormat="1" applyFont="1" applyFill="1" applyAlignment="1" applyProtection="1">
      <alignment horizontal="center" vertical="center" wrapText="1"/>
    </xf>
    <xf numFmtId="0" fontId="17" fillId="0" borderId="0" xfId="0" applyFont="1" applyFill="1" applyAlignment="1">
      <alignment wrapText="1"/>
    </xf>
    <xf numFmtId="0" fontId="26" fillId="0" borderId="0" xfId="0" applyFont="1" applyFill="1" applyAlignment="1">
      <alignment wrapText="1"/>
    </xf>
    <xf numFmtId="0" fontId="22" fillId="0" borderId="0" xfId="0" applyFont="1" applyFill="1" applyAlignment="1">
      <alignment wrapText="1"/>
    </xf>
    <xf numFmtId="49" fontId="27" fillId="0" borderId="7" xfId="0" applyNumberFormat="1" applyFont="1" applyFill="1" applyBorder="1" applyAlignment="1">
      <alignment horizontal="center" vertical="center" wrapText="1"/>
    </xf>
    <xf numFmtId="0" fontId="22" fillId="0" borderId="0" xfId="0" applyNumberFormat="1" applyFont="1" applyFill="1" applyBorder="1" applyAlignment="1" applyProtection="1">
      <alignment horizontal="center" vertical="center" wrapText="1"/>
    </xf>
    <xf numFmtId="0" fontId="22" fillId="0" borderId="0" xfId="0" applyFont="1" applyFill="1" applyBorder="1" applyAlignment="1">
      <alignment wrapText="1"/>
    </xf>
    <xf numFmtId="49" fontId="17" fillId="0" borderId="0" xfId="0" applyNumberFormat="1" applyFont="1" applyFill="1" applyAlignment="1" applyProtection="1">
      <alignment wrapText="1"/>
    </xf>
    <xf numFmtId="49" fontId="17" fillId="0" borderId="8" xfId="0" applyNumberFormat="1" applyFont="1" applyFill="1" applyBorder="1" applyAlignment="1">
      <alignment horizontal="center" wrapText="1"/>
    </xf>
    <xf numFmtId="49" fontId="22" fillId="0" borderId="0" xfId="0" applyNumberFormat="1" applyFont="1" applyFill="1" applyBorder="1" applyAlignment="1" applyProtection="1">
      <alignment wrapText="1"/>
    </xf>
    <xf numFmtId="49" fontId="22" fillId="0" borderId="8" xfId="0" applyNumberFormat="1" applyFont="1" applyFill="1" applyBorder="1" applyAlignment="1" applyProtection="1">
      <alignment horizontal="center" wrapText="1"/>
    </xf>
    <xf numFmtId="0" fontId="17" fillId="0" borderId="0" xfId="0" applyNumberFormat="1" applyFont="1" applyFill="1" applyAlignment="1" applyProtection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26" fillId="0" borderId="0" xfId="0" applyNumberFormat="1" applyFont="1" applyFill="1" applyAlignment="1" applyProtection="1">
      <alignment horizontal="left" vertical="center" wrapText="1"/>
    </xf>
    <xf numFmtId="49" fontId="27" fillId="0" borderId="0" xfId="0" applyNumberFormat="1" applyFont="1" applyFill="1" applyBorder="1" applyAlignment="1" applyProtection="1">
      <alignment wrapText="1"/>
    </xf>
    <xf numFmtId="0" fontId="27" fillId="0" borderId="0" xfId="0" applyNumberFormat="1" applyFont="1" applyFill="1" applyBorder="1" applyAlignment="1" applyProtection="1">
      <alignment horizontal="center" vertical="center" wrapText="1"/>
    </xf>
    <xf numFmtId="0" fontId="27" fillId="0" borderId="0" xfId="0" applyFont="1" applyFill="1" applyBorder="1" applyAlignment="1">
      <alignment wrapText="1"/>
    </xf>
    <xf numFmtId="49" fontId="26" fillId="0" borderId="0" xfId="0" applyNumberFormat="1" applyFont="1" applyFill="1" applyAlignment="1" applyProtection="1">
      <alignment wrapText="1"/>
    </xf>
    <xf numFmtId="0" fontId="26" fillId="0" borderId="0" xfId="0" applyNumberFormat="1" applyFont="1" applyFill="1" applyAlignment="1" applyProtection="1">
      <alignment horizontal="center" vertical="center" wrapText="1"/>
    </xf>
    <xf numFmtId="0" fontId="26" fillId="0" borderId="0" xfId="0" applyNumberFormat="1" applyFont="1" applyFill="1" applyAlignment="1" applyProtection="1">
      <alignment horizontal="left" vertical="center"/>
    </xf>
    <xf numFmtId="0" fontId="26" fillId="0" borderId="8" xfId="0" applyNumberFormat="1" applyFont="1" applyFill="1" applyBorder="1" applyAlignment="1" applyProtection="1">
      <alignment horizontal="center" vertical="center" wrapText="1"/>
    </xf>
    <xf numFmtId="49" fontId="22" fillId="0" borderId="0" xfId="0" applyNumberFormat="1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3" fontId="22" fillId="0" borderId="0" xfId="0" applyNumberFormat="1" applyFont="1" applyFill="1" applyBorder="1" applyAlignment="1">
      <alignment horizontal="center" vertical="center" wrapText="1"/>
    </xf>
    <xf numFmtId="49" fontId="26" fillId="0" borderId="7" xfId="0" applyNumberFormat="1" applyFont="1" applyFill="1" applyBorder="1" applyAlignment="1" applyProtection="1">
      <alignment horizontal="center" vertical="center" wrapText="1"/>
    </xf>
    <xf numFmtId="0" fontId="26" fillId="0" borderId="7" xfId="0" applyNumberFormat="1" applyFont="1" applyFill="1" applyBorder="1" applyAlignment="1" applyProtection="1">
      <alignment horizontal="center" vertical="center" wrapText="1"/>
    </xf>
    <xf numFmtId="0" fontId="26" fillId="0" borderId="7" xfId="0" applyFont="1" applyBorder="1" applyAlignment="1">
      <alignment horizontal="center" vertical="center" wrapText="1"/>
    </xf>
    <xf numFmtId="3" fontId="27" fillId="0" borderId="7" xfId="0" applyNumberFormat="1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7" fillId="0" borderId="7" xfId="0" applyNumberFormat="1" applyFont="1" applyFill="1" applyBorder="1" applyAlignment="1" applyProtection="1">
      <alignment horizontal="center" vertical="center" wrapText="1"/>
    </xf>
    <xf numFmtId="0" fontId="27" fillId="0" borderId="7" xfId="0" applyFont="1" applyBorder="1" applyAlignment="1">
      <alignment horizontal="center" vertical="center" wrapText="1"/>
    </xf>
    <xf numFmtId="49" fontId="27" fillId="0" borderId="7" xfId="0" applyNumberFormat="1" applyFont="1" applyFill="1" applyBorder="1" applyAlignment="1" applyProtection="1">
      <alignment horizontal="center" vertical="center" wrapText="1"/>
    </xf>
    <xf numFmtId="0" fontId="27" fillId="24" borderId="7" xfId="0" applyFont="1" applyFill="1" applyBorder="1" applyAlignment="1">
      <alignment horizontal="center" vertical="center" wrapText="1"/>
    </xf>
    <xf numFmtId="49" fontId="27" fillId="24" borderId="7" xfId="0" applyNumberFormat="1" applyFont="1" applyFill="1" applyBorder="1" applyAlignment="1">
      <alignment horizontal="center" vertical="center" wrapText="1"/>
    </xf>
    <xf numFmtId="3" fontId="27" fillId="0" borderId="0" xfId="48" applyNumberFormat="1" applyFont="1" applyFill="1" applyBorder="1" applyAlignment="1">
      <alignment horizontal="right" vertical="center" wrapText="1"/>
    </xf>
    <xf numFmtId="3" fontId="26" fillId="0" borderId="0" xfId="48" applyNumberFormat="1" applyFont="1" applyFill="1" applyBorder="1" applyAlignment="1">
      <alignment horizontal="center" vertical="center" wrapText="1"/>
    </xf>
    <xf numFmtId="3" fontId="26" fillId="0" borderId="0" xfId="48" applyNumberFormat="1" applyFont="1" applyFill="1" applyBorder="1" applyAlignment="1">
      <alignment horizontal="right" vertical="center" wrapText="1"/>
    </xf>
    <xf numFmtId="3" fontId="27" fillId="0" borderId="0" xfId="0" applyNumberFormat="1" applyFont="1" applyFill="1" applyAlignment="1">
      <alignment wrapText="1"/>
    </xf>
    <xf numFmtId="0" fontId="27" fillId="0" borderId="0" xfId="0" applyFont="1" applyFill="1" applyAlignment="1">
      <alignment wrapText="1"/>
    </xf>
    <xf numFmtId="3" fontId="1" fillId="0" borderId="0" xfId="48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wrapText="1"/>
    </xf>
    <xf numFmtId="0" fontId="16" fillId="0" borderId="0" xfId="0" applyFont="1" applyFill="1" applyAlignment="1">
      <alignment wrapText="1"/>
    </xf>
    <xf numFmtId="0" fontId="23" fillId="0" borderId="7" xfId="0" applyFont="1" applyBorder="1" applyAlignment="1">
      <alignment horizontal="center" vertical="center" wrapText="1"/>
    </xf>
    <xf numFmtId="0" fontId="23" fillId="0" borderId="7" xfId="0" applyFont="1" applyFill="1" applyBorder="1" applyAlignment="1">
      <alignment horizontal="center" vertical="center" wrapText="1"/>
    </xf>
    <xf numFmtId="0" fontId="27" fillId="0" borderId="7" xfId="0" applyFont="1" applyFill="1" applyBorder="1" applyAlignment="1">
      <alignment horizontal="center" vertical="center" wrapText="1"/>
    </xf>
    <xf numFmtId="3" fontId="26" fillId="0" borderId="7" xfId="48" applyNumberFormat="1" applyFont="1" applyFill="1" applyBorder="1" applyAlignment="1">
      <alignment horizontal="center" vertical="center" wrapText="1"/>
    </xf>
    <xf numFmtId="3" fontId="26" fillId="0" borderId="0" xfId="0" applyNumberFormat="1" applyFont="1" applyFill="1" applyAlignment="1">
      <alignment wrapText="1"/>
    </xf>
    <xf numFmtId="0" fontId="29" fillId="0" borderId="7" xfId="0" applyFont="1" applyBorder="1" applyAlignment="1">
      <alignment horizontal="center" vertical="center" wrapText="1"/>
    </xf>
    <xf numFmtId="0" fontId="29" fillId="0" borderId="7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1" fillId="0" borderId="0" xfId="0" applyNumberFormat="1" applyFont="1" applyFill="1" applyAlignment="1" applyProtection="1">
      <alignment horizontal="left" vertical="center" wrapText="1"/>
    </xf>
    <xf numFmtId="1" fontId="1" fillId="0" borderId="0" xfId="0" applyNumberFormat="1" applyFont="1" applyFill="1" applyAlignment="1" applyProtection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192" fontId="1" fillId="0" borderId="0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 vertical="center" wrapText="1"/>
    </xf>
    <xf numFmtId="192" fontId="1" fillId="0" borderId="7" xfId="0" applyNumberFormat="1" applyFont="1" applyFill="1" applyBorder="1" applyAlignment="1">
      <alignment horizontal="center" vertical="center" wrapText="1"/>
    </xf>
    <xf numFmtId="3" fontId="27" fillId="24" borderId="7" xfId="48" applyNumberFormat="1" applyFont="1" applyFill="1" applyBorder="1" applyAlignment="1">
      <alignment vertical="center" wrapText="1"/>
    </xf>
    <xf numFmtId="3" fontId="27" fillId="0" borderId="7" xfId="48" applyNumberFormat="1" applyFont="1" applyFill="1" applyBorder="1" applyAlignment="1">
      <alignment vertical="center" wrapText="1"/>
    </xf>
    <xf numFmtId="3" fontId="27" fillId="0" borderId="7" xfId="0" applyNumberFormat="1" applyFont="1" applyFill="1" applyBorder="1" applyAlignment="1">
      <alignment vertical="center" wrapText="1"/>
    </xf>
    <xf numFmtId="3" fontId="26" fillId="0" borderId="7" xfId="48" applyNumberFormat="1" applyFont="1" applyFill="1" applyBorder="1" applyAlignment="1">
      <alignment vertical="center" wrapText="1"/>
    </xf>
    <xf numFmtId="1" fontId="26" fillId="24" borderId="7" xfId="48" applyNumberFormat="1" applyFont="1" applyFill="1" applyBorder="1" applyAlignment="1">
      <alignment horizontal="center" vertical="center" wrapText="1"/>
    </xf>
    <xf numFmtId="1" fontId="26" fillId="0" borderId="7" xfId="48" applyNumberFormat="1" applyFont="1" applyFill="1" applyBorder="1" applyAlignment="1">
      <alignment horizontal="center" vertical="center" wrapText="1"/>
    </xf>
    <xf numFmtId="1" fontId="27" fillId="0" borderId="7" xfId="48" applyNumberFormat="1" applyFont="1" applyFill="1" applyBorder="1" applyAlignment="1">
      <alignment horizontal="center" vertical="center" wrapText="1"/>
    </xf>
    <xf numFmtId="3" fontId="27" fillId="24" borderId="7" xfId="48" applyNumberFormat="1" applyFont="1" applyFill="1" applyBorder="1" applyAlignment="1">
      <alignment horizontal="right" vertical="center" wrapText="1"/>
    </xf>
    <xf numFmtId="3" fontId="27" fillId="0" borderId="7" xfId="48" applyNumberFormat="1" applyFont="1" applyFill="1" applyBorder="1" applyAlignment="1">
      <alignment horizontal="right" vertical="center" wrapText="1"/>
    </xf>
    <xf numFmtId="3" fontId="26" fillId="24" borderId="7" xfId="48" applyNumberFormat="1" applyFont="1" applyFill="1" applyBorder="1" applyAlignment="1">
      <alignment horizontal="right" vertical="center" wrapText="1"/>
    </xf>
    <xf numFmtId="3" fontId="26" fillId="0" borderId="7" xfId="48" applyNumberFormat="1" applyFont="1" applyFill="1" applyBorder="1" applyAlignment="1">
      <alignment horizontal="right" vertical="center" wrapText="1"/>
    </xf>
    <xf numFmtId="192" fontId="27" fillId="0" borderId="7" xfId="48" applyNumberFormat="1" applyFont="1" applyFill="1" applyBorder="1" applyAlignment="1">
      <alignment horizontal="left" vertical="center" wrapText="1"/>
    </xf>
    <xf numFmtId="192" fontId="26" fillId="24" borderId="7" xfId="48" applyNumberFormat="1" applyFont="1" applyFill="1" applyBorder="1" applyAlignment="1">
      <alignment horizontal="left" vertical="center" wrapText="1"/>
    </xf>
    <xf numFmtId="192" fontId="1" fillId="0" borderId="7" xfId="48" applyNumberFormat="1" applyFont="1" applyFill="1" applyBorder="1" applyAlignment="1">
      <alignment horizontal="center" vertical="center" wrapText="1"/>
    </xf>
    <xf numFmtId="3" fontId="22" fillId="0" borderId="0" xfId="0" applyNumberFormat="1" applyFont="1" applyFill="1" applyAlignment="1">
      <alignment wrapText="1"/>
    </xf>
    <xf numFmtId="0" fontId="26" fillId="0" borderId="7" xfId="0" applyFont="1" applyFill="1" applyBorder="1" applyAlignment="1">
      <alignment horizontal="center" vertical="center" wrapText="1"/>
    </xf>
    <xf numFmtId="3" fontId="26" fillId="0" borderId="7" xfId="0" applyNumberFormat="1" applyFont="1" applyBorder="1" applyAlignment="1">
      <alignment horizontal="right" vertical="center" wrapText="1"/>
    </xf>
    <xf numFmtId="0" fontId="31" fillId="0" borderId="0" xfId="0" applyNumberFormat="1" applyFont="1" applyFill="1" applyBorder="1" applyAlignment="1" applyProtection="1">
      <alignment horizontal="left" vertical="center" wrapText="1"/>
    </xf>
    <xf numFmtId="0" fontId="30" fillId="0" borderId="0" xfId="0" applyNumberFormat="1" applyFont="1" applyFill="1" applyBorder="1" applyAlignment="1" applyProtection="1">
      <alignment horizontal="center" vertical="center" wrapText="1"/>
    </xf>
    <xf numFmtId="0" fontId="30" fillId="0" borderId="0" xfId="0" applyFont="1" applyFill="1" applyBorder="1" applyAlignment="1">
      <alignment wrapText="1"/>
    </xf>
    <xf numFmtId="3" fontId="27" fillId="0" borderId="7" xfId="0" applyNumberFormat="1" applyFont="1" applyBorder="1" applyAlignment="1">
      <alignment horizontal="right" vertical="center" wrapText="1"/>
    </xf>
    <xf numFmtId="0" fontId="22" fillId="0" borderId="0" xfId="0" applyNumberFormat="1" applyFont="1" applyFill="1" applyBorder="1" applyAlignment="1" applyProtection="1">
      <alignment horizontal="center" vertical="top" wrapText="1"/>
    </xf>
    <xf numFmtId="0" fontId="22" fillId="0" borderId="0" xfId="0" applyNumberFormat="1" applyFont="1" applyFill="1" applyBorder="1" applyAlignment="1" applyProtection="1">
      <alignment horizontal="center" wrapText="1"/>
    </xf>
    <xf numFmtId="0" fontId="17" fillId="0" borderId="0" xfId="0" applyFont="1" applyFill="1" applyAlignment="1">
      <alignment horizontal="center" wrapText="1"/>
    </xf>
    <xf numFmtId="0" fontId="26" fillId="0" borderId="0" xfId="0" applyFont="1" applyFill="1" applyAlignment="1">
      <alignment horizontal="center" wrapText="1"/>
    </xf>
    <xf numFmtId="3" fontId="27" fillId="0" borderId="0" xfId="0" applyNumberFormat="1" applyFont="1" applyFill="1" applyAlignment="1">
      <alignment horizontal="center" wrapText="1"/>
    </xf>
    <xf numFmtId="0" fontId="27" fillId="0" borderId="0" xfId="0" applyFont="1" applyFill="1" applyAlignment="1">
      <alignment horizontal="center" wrapText="1"/>
    </xf>
    <xf numFmtId="0" fontId="16" fillId="0" borderId="0" xfId="0" applyFont="1" applyFill="1" applyAlignment="1">
      <alignment horizontal="center" wrapText="1"/>
    </xf>
    <xf numFmtId="3" fontId="27" fillId="0" borderId="0" xfId="48" applyNumberFormat="1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3" fontId="1" fillId="0" borderId="0" xfId="0" applyNumberFormat="1" applyFont="1" applyFill="1" applyAlignment="1">
      <alignment horizontal="center" wrapText="1"/>
    </xf>
    <xf numFmtId="0" fontId="22" fillId="0" borderId="0" xfId="0" applyFont="1" applyFill="1" applyAlignment="1">
      <alignment horizontal="center" wrapText="1"/>
    </xf>
    <xf numFmtId="0" fontId="30" fillId="0" borderId="0" xfId="0" applyFont="1" applyFill="1" applyBorder="1" applyAlignment="1">
      <alignment horizontal="center" wrapText="1"/>
    </xf>
    <xf numFmtId="0" fontId="22" fillId="0" borderId="0" xfId="0" applyFont="1" applyFill="1" applyBorder="1" applyAlignment="1">
      <alignment horizontal="center" wrapText="1"/>
    </xf>
    <xf numFmtId="0" fontId="27" fillId="0" borderId="0" xfId="0" applyFont="1" applyFill="1" applyBorder="1" applyAlignment="1">
      <alignment horizontal="center" wrapText="1"/>
    </xf>
    <xf numFmtId="0" fontId="26" fillId="0" borderId="0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6" fillId="0" borderId="0" xfId="0" applyFont="1" applyBorder="1" applyAlignment="1">
      <alignment horizontal="center" vertical="center" wrapText="1"/>
    </xf>
    <xf numFmtId="3" fontId="27" fillId="24" borderId="0" xfId="48" applyNumberFormat="1" applyFont="1" applyFill="1" applyBorder="1" applyAlignment="1">
      <alignment horizontal="right" vertical="center" wrapText="1"/>
    </xf>
    <xf numFmtId="3" fontId="27" fillId="24" borderId="0" xfId="48" applyNumberFormat="1" applyFont="1" applyFill="1" applyBorder="1" applyAlignment="1">
      <alignment horizontal="center" vertical="center" wrapText="1"/>
    </xf>
    <xf numFmtId="0" fontId="27" fillId="0" borderId="0" xfId="0" applyFont="1" applyBorder="1" applyAlignment="1">
      <alignment horizontal="center" vertical="center" wrapText="1"/>
    </xf>
    <xf numFmtId="3" fontId="27" fillId="0" borderId="0" xfId="0" applyNumberFormat="1" applyFont="1" applyFill="1" applyBorder="1" applyAlignment="1">
      <alignment horizontal="center" vertical="center" wrapText="1"/>
    </xf>
    <xf numFmtId="0" fontId="23" fillId="0" borderId="0" xfId="0" applyNumberFormat="1" applyFont="1" applyFill="1" applyAlignment="1" applyProtection="1">
      <alignment horizontal="left" vertical="center" wrapText="1"/>
    </xf>
    <xf numFmtId="1" fontId="23" fillId="0" borderId="0" xfId="0" applyNumberFormat="1" applyFont="1" applyFill="1" applyAlignment="1" applyProtection="1">
      <alignment horizontal="left" vertical="center" wrapText="1"/>
    </xf>
    <xf numFmtId="0" fontId="29" fillId="0" borderId="0" xfId="0" applyNumberFormat="1" applyFont="1" applyFill="1" applyBorder="1" applyAlignment="1" applyProtection="1">
      <alignment horizontal="center" wrapText="1"/>
    </xf>
    <xf numFmtId="0" fontId="29" fillId="0" borderId="0" xfId="0" applyNumberFormat="1" applyFont="1" applyFill="1" applyBorder="1" applyAlignment="1" applyProtection="1">
      <alignment horizontal="center" vertical="top" wrapText="1"/>
    </xf>
    <xf numFmtId="0" fontId="23" fillId="0" borderId="0" xfId="0" applyFont="1" applyFill="1" applyBorder="1" applyAlignment="1">
      <alignment horizontal="left" vertical="center" wrapText="1"/>
    </xf>
    <xf numFmtId="192" fontId="23" fillId="24" borderId="7" xfId="48" applyNumberFormat="1" applyFont="1" applyFill="1" applyBorder="1" applyAlignment="1">
      <alignment horizontal="left" vertical="center" wrapText="1"/>
    </xf>
    <xf numFmtId="192" fontId="29" fillId="0" borderId="7" xfId="48" applyNumberFormat="1" applyFont="1" applyFill="1" applyBorder="1" applyAlignment="1">
      <alignment horizontal="left" vertical="center" wrapText="1"/>
    </xf>
    <xf numFmtId="0" fontId="23" fillId="0" borderId="7" xfId="0" applyFont="1" applyBorder="1" applyAlignment="1">
      <alignment horizontal="left" vertical="center" wrapText="1"/>
    </xf>
    <xf numFmtId="192" fontId="23" fillId="0" borderId="7" xfId="48" applyNumberFormat="1" applyFont="1" applyFill="1" applyBorder="1" applyAlignment="1">
      <alignment horizontal="left" vertical="center" wrapText="1"/>
    </xf>
    <xf numFmtId="192" fontId="29" fillId="0" borderId="7" xfId="0" applyNumberFormat="1" applyFont="1" applyFill="1" applyBorder="1" applyAlignment="1">
      <alignment horizontal="center" vertical="center" wrapText="1"/>
    </xf>
    <xf numFmtId="192" fontId="29" fillId="0" borderId="0" xfId="0" applyNumberFormat="1" applyFont="1" applyFill="1" applyBorder="1" applyAlignment="1">
      <alignment horizontal="left" vertical="center" wrapText="1"/>
    </xf>
    <xf numFmtId="0" fontId="29" fillId="0" borderId="0" xfId="0" applyNumberFormat="1" applyFont="1" applyFill="1" applyBorder="1" applyAlignment="1" applyProtection="1">
      <alignment horizontal="left" vertical="center" wrapText="1"/>
    </xf>
    <xf numFmtId="3" fontId="26" fillId="24" borderId="0" xfId="48" applyNumberFormat="1" applyFont="1" applyFill="1" applyBorder="1" applyAlignment="1">
      <alignment horizontal="center" vertical="center" wrapText="1"/>
    </xf>
    <xf numFmtId="49" fontId="29" fillId="0" borderId="7" xfId="0" applyNumberFormat="1" applyFont="1" applyFill="1" applyBorder="1" applyAlignment="1">
      <alignment horizontal="left" wrapText="1"/>
    </xf>
    <xf numFmtId="49" fontId="23" fillId="0" borderId="7" xfId="0" applyNumberFormat="1" applyFont="1" applyFill="1" applyBorder="1" applyAlignment="1">
      <alignment horizontal="left" vertical="center" wrapText="1"/>
    </xf>
    <xf numFmtId="49" fontId="32" fillId="0" borderId="7" xfId="0" applyNumberFormat="1" applyFont="1" applyFill="1" applyBorder="1" applyAlignment="1">
      <alignment horizontal="left" vertical="center" wrapText="1"/>
    </xf>
    <xf numFmtId="0" fontId="33" fillId="0" borderId="0" xfId="0" applyNumberFormat="1" applyFont="1" applyFill="1" applyAlignment="1" applyProtection="1">
      <alignment vertical="center"/>
    </xf>
    <xf numFmtId="49" fontId="29" fillId="0" borderId="7" xfId="0" applyNumberFormat="1" applyFont="1" applyFill="1" applyBorder="1" applyAlignment="1">
      <alignment horizontal="center" vertical="center" wrapText="1"/>
    </xf>
    <xf numFmtId="1" fontId="23" fillId="0" borderId="7" xfId="48" applyNumberFormat="1" applyFont="1" applyFill="1" applyBorder="1" applyAlignment="1">
      <alignment horizontal="center" vertical="center" wrapText="1"/>
    </xf>
    <xf numFmtId="3" fontId="23" fillId="0" borderId="7" xfId="48" applyNumberFormat="1" applyFont="1" applyFill="1" applyBorder="1" applyAlignment="1">
      <alignment horizontal="right" vertical="center" wrapText="1"/>
    </xf>
    <xf numFmtId="3" fontId="23" fillId="0" borderId="7" xfId="48" applyNumberFormat="1" applyFont="1" applyFill="1" applyBorder="1" applyAlignment="1">
      <alignment horizontal="center" vertical="center" wrapText="1"/>
    </xf>
    <xf numFmtId="3" fontId="29" fillId="0" borderId="0" xfId="48" applyNumberFormat="1" applyFont="1" applyFill="1" applyBorder="1" applyAlignment="1">
      <alignment horizontal="center" vertical="center" wrapText="1"/>
    </xf>
    <xf numFmtId="3" fontId="29" fillId="0" borderId="0" xfId="48" applyNumberFormat="1" applyFont="1" applyFill="1" applyBorder="1" applyAlignment="1">
      <alignment horizontal="right" vertical="center" wrapText="1"/>
    </xf>
    <xf numFmtId="3" fontId="23" fillId="0" borderId="0" xfId="48" applyNumberFormat="1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wrapText="1"/>
    </xf>
    <xf numFmtId="0" fontId="23" fillId="0" borderId="0" xfId="0" applyFont="1" applyFill="1" applyAlignment="1">
      <alignment wrapText="1"/>
    </xf>
    <xf numFmtId="49" fontId="26" fillId="0" borderId="7" xfId="0" applyNumberFormat="1" applyFont="1" applyFill="1" applyBorder="1" applyAlignment="1">
      <alignment horizontal="center" vertical="center" wrapText="1"/>
    </xf>
    <xf numFmtId="0" fontId="29" fillId="0" borderId="7" xfId="0" applyFont="1" applyFill="1" applyBorder="1" applyAlignment="1">
      <alignment horizontal="left" vertical="center" wrapText="1"/>
    </xf>
    <xf numFmtId="3" fontId="27" fillId="0" borderId="0" xfId="48" applyNumberFormat="1" applyFont="1" applyFill="1" applyBorder="1" applyAlignment="1">
      <alignment vertical="center" wrapText="1"/>
    </xf>
    <xf numFmtId="192" fontId="27" fillId="0" borderId="7" xfId="48" applyNumberFormat="1" applyFont="1" applyFill="1" applyBorder="1" applyAlignment="1">
      <alignment horizontal="center" vertical="center" wrapText="1"/>
    </xf>
    <xf numFmtId="3" fontId="26" fillId="24" borderId="7" xfId="48" applyNumberFormat="1" applyFont="1" applyFill="1" applyBorder="1" applyAlignment="1">
      <alignment horizontal="center" vertical="center" wrapText="1"/>
    </xf>
    <xf numFmtId="0" fontId="27" fillId="0" borderId="0" xfId="0" applyNumberFormat="1" applyFont="1" applyFill="1" applyBorder="1" applyAlignment="1" applyProtection="1">
      <alignment horizontal="center" wrapText="1"/>
    </xf>
    <xf numFmtId="0" fontId="27" fillId="0" borderId="0" xfId="0" applyNumberFormat="1" applyFont="1" applyFill="1" applyBorder="1" applyAlignment="1" applyProtection="1">
      <alignment horizontal="center" vertical="top" wrapText="1"/>
    </xf>
    <xf numFmtId="3" fontId="23" fillId="0" borderId="0" xfId="48" applyNumberFormat="1" applyFont="1" applyFill="1" applyBorder="1" applyAlignment="1">
      <alignment horizontal="left" vertical="center" wrapText="1"/>
    </xf>
    <xf numFmtId="0" fontId="24" fillId="0" borderId="0" xfId="0" applyNumberFormat="1" applyFont="1" applyFill="1" applyBorder="1" applyAlignment="1" applyProtection="1">
      <alignment horizontal="center" vertical="top" wrapText="1"/>
    </xf>
    <xf numFmtId="0" fontId="22" fillId="0" borderId="0" xfId="0" applyNumberFormat="1" applyFont="1" applyFill="1" applyBorder="1" applyAlignment="1" applyProtection="1">
      <alignment horizontal="center" vertical="top" wrapText="1"/>
    </xf>
    <xf numFmtId="0" fontId="30" fillId="0" borderId="0" xfId="0" applyNumberFormat="1" applyFont="1" applyFill="1" applyBorder="1" applyAlignment="1" applyProtection="1">
      <alignment horizontal="center" vertical="center" wrapText="1"/>
    </xf>
    <xf numFmtId="0" fontId="30" fillId="0" borderId="0" xfId="0" applyNumberFormat="1" applyFont="1" applyFill="1" applyBorder="1" applyAlignment="1" applyProtection="1">
      <alignment horizontal="left" vertical="center" wrapText="1"/>
    </xf>
    <xf numFmtId="0" fontId="26" fillId="0" borderId="8" xfId="0" applyNumberFormat="1" applyFont="1" applyFill="1" applyBorder="1" applyAlignment="1" applyProtection="1">
      <alignment horizontal="center" wrapText="1"/>
    </xf>
    <xf numFmtId="0" fontId="1" fillId="0" borderId="0" xfId="0" applyNumberFormat="1" applyFont="1" applyFill="1" applyBorder="1" applyAlignment="1" applyProtection="1">
      <alignment horizontal="center" vertical="top" wrapText="1"/>
    </xf>
  </cellXfs>
  <cellStyles count="79">
    <cellStyle name="20% - Акцент1" xfId="1"/>
    <cellStyle name="20% — акцент1" xfId="61" builtinId="30" hidden="1"/>
    <cellStyle name="20% - Акцент2" xfId="2"/>
    <cellStyle name="20% — акцент2" xfId="64" builtinId="34" hidden="1"/>
    <cellStyle name="20% - Акцент3" xfId="3"/>
    <cellStyle name="20% — акцент3" xfId="67" builtinId="38" hidden="1"/>
    <cellStyle name="20% - Акцент4" xfId="4"/>
    <cellStyle name="20% — акцент4" xfId="70" builtinId="42" hidden="1"/>
    <cellStyle name="20% - Акцент5" xfId="5"/>
    <cellStyle name="20% — акцент5" xfId="73" builtinId="46" hidden="1"/>
    <cellStyle name="20% - Акцент6" xfId="6"/>
    <cellStyle name="20% — акцент6" xfId="76" builtinId="50" hidden="1"/>
    <cellStyle name="40% - Акцент1" xfId="7"/>
    <cellStyle name="40% — акцент1" xfId="62" builtinId="31" hidden="1"/>
    <cellStyle name="40% - Акцент2" xfId="8"/>
    <cellStyle name="40% — акцент2" xfId="65" builtinId="35" hidden="1"/>
    <cellStyle name="40% - Акцент3" xfId="9"/>
    <cellStyle name="40% — акцент3" xfId="68" builtinId="39" hidden="1"/>
    <cellStyle name="40% - Акцент4" xfId="10"/>
    <cellStyle name="40% — акцент4" xfId="71" builtinId="43" hidden="1"/>
    <cellStyle name="40% - Акцент5" xfId="11"/>
    <cellStyle name="40% — акцент5" xfId="74" builtinId="47" hidden="1"/>
    <cellStyle name="40% - Акцент6" xfId="12"/>
    <cellStyle name="40% — акцент6" xfId="77" builtinId="51" hidden="1"/>
    <cellStyle name="60% - Акцент1" xfId="13"/>
    <cellStyle name="60% — акцент1" xfId="63" builtinId="32" hidden="1"/>
    <cellStyle name="60% - Акцент2" xfId="14"/>
    <cellStyle name="60% — акцент2" xfId="66" builtinId="36" hidden="1"/>
    <cellStyle name="60% - Акцент3" xfId="15"/>
    <cellStyle name="60% — акцент3" xfId="69" builtinId="40" hidden="1"/>
    <cellStyle name="60% - Акцент4" xfId="16"/>
    <cellStyle name="60% — акцент4" xfId="72" builtinId="44" hidden="1"/>
    <cellStyle name="60% - Акцент5" xfId="17"/>
    <cellStyle name="60% — акцент5" xfId="75" builtinId="48" hidden="1"/>
    <cellStyle name="60% - Акцент6" xfId="18"/>
    <cellStyle name="60% — акцент6" xfId="78" builtinId="52" hidden="1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Плохой" xfId="54"/>
    <cellStyle name="Пояснение" xfId="55"/>
    <cellStyle name="Примечание" xfId="56"/>
    <cellStyle name="Связанная ячейка" xfId="57"/>
    <cellStyle name="Стиль 1" xfId="58"/>
    <cellStyle name="Текст предупреждения" xfId="59"/>
    <cellStyle name="Хороший" xfId="6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8"/>
  <sheetViews>
    <sheetView tabSelected="1" view="pageBreakPreview" zoomScale="85" zoomScaleNormal="80" zoomScaleSheetLayoutView="75" workbookViewId="0">
      <pane xSplit="4" ySplit="10" topLeftCell="E77" activePane="bottomRight" state="frozen"/>
      <selection pane="topRight" activeCell="E1" sqref="E1"/>
      <selection pane="bottomLeft" activeCell="A11" sqref="A11"/>
      <selection pane="bottomRight" activeCell="G4" sqref="G4"/>
    </sheetView>
  </sheetViews>
  <sheetFormatPr defaultColWidth="9.1640625" defaultRowHeight="15.75" x14ac:dyDescent="0.2"/>
  <cols>
    <col min="1" max="1" width="14" style="8" customWidth="1"/>
    <col min="2" max="2" width="14.83203125" style="8" customWidth="1"/>
    <col min="3" max="3" width="13.6640625" style="8" customWidth="1"/>
    <col min="4" max="4" width="49" style="12" customWidth="1"/>
    <col min="5" max="5" width="46.6640625" style="103" customWidth="1"/>
    <col min="6" max="6" width="17.1640625" style="54" customWidth="1"/>
    <col min="7" max="7" width="15.5" style="12" customWidth="1"/>
    <col min="8" max="8" width="14.1640625" style="12" customWidth="1"/>
    <col min="9" max="9" width="16.83203125" style="20" customWidth="1"/>
    <col min="10" max="10" width="14.1640625" style="12" customWidth="1"/>
    <col min="11" max="11" width="24.1640625" style="12" customWidth="1"/>
    <col min="12" max="12" width="26.6640625" style="12" customWidth="1"/>
    <col min="13" max="13" width="19" style="2" customWidth="1"/>
    <col min="14" max="14" width="19.6640625" style="83" customWidth="1"/>
    <col min="15" max="15" width="26.83203125" style="83" customWidth="1"/>
    <col min="16" max="16384" width="9.1640625" style="2"/>
  </cols>
  <sheetData>
    <row r="1" spans="1:15" ht="18" customHeight="1" x14ac:dyDescent="0.2">
      <c r="G1" s="15" t="s">
        <v>1</v>
      </c>
    </row>
    <row r="2" spans="1:15" ht="15.75" customHeight="1" x14ac:dyDescent="0.2">
      <c r="E2" s="104"/>
      <c r="F2" s="55"/>
      <c r="G2" s="21" t="s">
        <v>0</v>
      </c>
    </row>
    <row r="3" spans="1:15" ht="18" customHeight="1" x14ac:dyDescent="0.2">
      <c r="G3" s="119" t="s">
        <v>108</v>
      </c>
    </row>
    <row r="4" spans="1:15" x14ac:dyDescent="0.2">
      <c r="G4" s="1"/>
      <c r="H4" s="1"/>
      <c r="J4" s="1"/>
      <c r="K4" s="1"/>
      <c r="L4" s="1"/>
    </row>
    <row r="5" spans="1:15" ht="57" customHeight="1" x14ac:dyDescent="0.2">
      <c r="A5" s="137" t="s">
        <v>51</v>
      </c>
      <c r="B5" s="138"/>
      <c r="C5" s="138"/>
      <c r="D5" s="138"/>
      <c r="E5" s="138"/>
      <c r="F5" s="138"/>
      <c r="G5" s="138"/>
      <c r="H5" s="138"/>
      <c r="I5" s="138"/>
      <c r="J5" s="138"/>
      <c r="K5" s="81"/>
      <c r="L5" s="81"/>
    </row>
    <row r="6" spans="1:15" ht="28.15" customHeight="1" x14ac:dyDescent="0.3">
      <c r="A6" s="141">
        <v>24201100000</v>
      </c>
      <c r="B6" s="141"/>
      <c r="C6" s="82"/>
      <c r="D6" s="82"/>
      <c r="E6" s="105"/>
      <c r="F6" s="82"/>
      <c r="G6" s="82"/>
      <c r="H6" s="82"/>
      <c r="I6" s="134"/>
      <c r="J6" s="82"/>
      <c r="K6" s="82"/>
      <c r="L6" s="82"/>
    </row>
    <row r="7" spans="1:15" ht="17.45" customHeight="1" x14ac:dyDescent="0.2">
      <c r="A7" s="142" t="s">
        <v>52</v>
      </c>
      <c r="B7" s="142"/>
      <c r="C7" s="81"/>
      <c r="D7" s="81"/>
      <c r="E7" s="106"/>
      <c r="F7" s="81"/>
      <c r="G7" s="81"/>
      <c r="H7" s="81"/>
      <c r="I7" s="135"/>
      <c r="J7" s="81"/>
      <c r="K7" s="81"/>
      <c r="L7" s="81"/>
    </row>
    <row r="8" spans="1:15" ht="18.75" x14ac:dyDescent="0.3">
      <c r="A8" s="11"/>
      <c r="B8" s="9"/>
      <c r="C8" s="9"/>
      <c r="D8" s="13"/>
      <c r="E8" s="107"/>
      <c r="F8" s="56"/>
      <c r="G8" s="14"/>
      <c r="H8" s="22"/>
      <c r="I8" s="17"/>
      <c r="J8" s="22"/>
      <c r="K8" s="96"/>
      <c r="L8" s="96"/>
    </row>
    <row r="9" spans="1:15" ht="129.6" customHeight="1" x14ac:dyDescent="0.2">
      <c r="A9" s="30" t="s">
        <v>53</v>
      </c>
      <c r="B9" s="30" t="s">
        <v>54</v>
      </c>
      <c r="C9" s="30" t="s">
        <v>60</v>
      </c>
      <c r="D9" s="31" t="s">
        <v>61</v>
      </c>
      <c r="E9" s="46" t="s">
        <v>55</v>
      </c>
      <c r="F9" s="32" t="s">
        <v>56</v>
      </c>
      <c r="G9" s="32" t="s">
        <v>62</v>
      </c>
      <c r="H9" s="32" t="s">
        <v>57</v>
      </c>
      <c r="I9" s="32" t="s">
        <v>58</v>
      </c>
      <c r="J9" s="32" t="s">
        <v>63</v>
      </c>
      <c r="K9" s="97"/>
      <c r="L9" s="97"/>
    </row>
    <row r="10" spans="1:15" ht="16.5" customHeight="1" x14ac:dyDescent="0.2">
      <c r="A10" s="26" t="s">
        <v>6</v>
      </c>
      <c r="B10" s="26" t="s">
        <v>7</v>
      </c>
      <c r="C10" s="26" t="s">
        <v>8</v>
      </c>
      <c r="D10" s="27">
        <v>4</v>
      </c>
      <c r="E10" s="46">
        <v>5</v>
      </c>
      <c r="F10" s="28">
        <v>6</v>
      </c>
      <c r="G10" s="28">
        <v>7</v>
      </c>
      <c r="H10" s="28">
        <v>8</v>
      </c>
      <c r="I10" s="28">
        <v>9</v>
      </c>
      <c r="J10" s="28">
        <v>10</v>
      </c>
      <c r="K10" s="98"/>
      <c r="L10" s="98"/>
    </row>
    <row r="11" spans="1:15" ht="32.25" customHeight="1" x14ac:dyDescent="0.2">
      <c r="A11" s="37" t="s">
        <v>28</v>
      </c>
      <c r="B11" s="36"/>
      <c r="C11" s="37"/>
      <c r="D11" s="36" t="s">
        <v>29</v>
      </c>
      <c r="E11" s="108"/>
      <c r="F11" s="72"/>
      <c r="G11" s="72"/>
      <c r="H11" s="67"/>
      <c r="I11" s="67">
        <f>I12</f>
        <v>600000</v>
      </c>
      <c r="J11" s="67"/>
      <c r="K11" s="99"/>
      <c r="L11" s="99"/>
    </row>
    <row r="12" spans="1:15" ht="22.9" customHeight="1" x14ac:dyDescent="0.2">
      <c r="A12" s="5" t="s">
        <v>30</v>
      </c>
      <c r="B12" s="48"/>
      <c r="C12" s="5"/>
      <c r="D12" s="48" t="s">
        <v>31</v>
      </c>
      <c r="E12" s="109"/>
      <c r="F12" s="71"/>
      <c r="G12" s="71"/>
      <c r="H12" s="68"/>
      <c r="I12" s="68">
        <f>I13</f>
        <v>600000</v>
      </c>
      <c r="J12" s="68"/>
      <c r="K12" s="38"/>
      <c r="L12" s="38"/>
    </row>
    <row r="13" spans="1:15" s="45" customFormat="1" ht="31.5" customHeight="1" x14ac:dyDescent="0.2">
      <c r="A13" s="35" t="s">
        <v>32</v>
      </c>
      <c r="B13" s="35" t="s">
        <v>33</v>
      </c>
      <c r="C13" s="35" t="s">
        <v>34</v>
      </c>
      <c r="D13" s="33" t="s">
        <v>35</v>
      </c>
      <c r="E13" s="51"/>
      <c r="F13" s="34"/>
      <c r="G13" s="34"/>
      <c r="H13" s="34"/>
      <c r="I13" s="80">
        <f>I14</f>
        <v>600000</v>
      </c>
      <c r="J13" s="34"/>
      <c r="K13" s="101"/>
      <c r="L13" s="101"/>
      <c r="N13" s="87"/>
      <c r="O13" s="87"/>
    </row>
    <row r="14" spans="1:15" ht="34.5" customHeight="1" x14ac:dyDescent="0.2">
      <c r="A14" s="26"/>
      <c r="B14" s="26"/>
      <c r="C14" s="26"/>
      <c r="D14" s="27"/>
      <c r="E14" s="110" t="s">
        <v>27</v>
      </c>
      <c r="F14" s="28"/>
      <c r="G14" s="28"/>
      <c r="H14" s="28"/>
      <c r="I14" s="76">
        <v>600000</v>
      </c>
      <c r="J14" s="28"/>
      <c r="K14" s="98"/>
      <c r="L14" s="98"/>
    </row>
    <row r="15" spans="1:15" ht="32.25" customHeight="1" x14ac:dyDescent="0.2">
      <c r="A15" s="37" t="s">
        <v>36</v>
      </c>
      <c r="B15" s="36"/>
      <c r="C15" s="37"/>
      <c r="D15" s="36" t="s">
        <v>37</v>
      </c>
      <c r="E15" s="108"/>
      <c r="F15" s="72"/>
      <c r="G15" s="72"/>
      <c r="H15" s="67"/>
      <c r="I15" s="67">
        <f>I16</f>
        <v>1840400</v>
      </c>
      <c r="J15" s="67"/>
      <c r="K15" s="99"/>
      <c r="L15" s="99"/>
    </row>
    <row r="16" spans="1:15" ht="22.9" customHeight="1" x14ac:dyDescent="0.2">
      <c r="A16" s="5" t="s">
        <v>38</v>
      </c>
      <c r="B16" s="48"/>
      <c r="C16" s="5"/>
      <c r="D16" s="48" t="s">
        <v>72</v>
      </c>
      <c r="E16" s="109"/>
      <c r="F16" s="71"/>
      <c r="G16" s="71"/>
      <c r="H16" s="68"/>
      <c r="I16" s="68">
        <f>SUM(I19+I17+I21+I23)</f>
        <v>1840400</v>
      </c>
      <c r="J16" s="68"/>
      <c r="K16" s="38"/>
      <c r="L16" s="38"/>
    </row>
    <row r="17" spans="1:15" x14ac:dyDescent="0.2">
      <c r="A17" s="26" t="s">
        <v>79</v>
      </c>
      <c r="B17" s="26" t="s">
        <v>80</v>
      </c>
      <c r="C17" s="26" t="s">
        <v>18</v>
      </c>
      <c r="D17" s="27" t="s">
        <v>19</v>
      </c>
      <c r="E17" s="110"/>
      <c r="F17" s="28"/>
      <c r="G17" s="28"/>
      <c r="H17" s="28"/>
      <c r="I17" s="76">
        <f>SUM(I18)</f>
        <v>412100</v>
      </c>
      <c r="J17" s="28"/>
      <c r="K17" s="98"/>
      <c r="L17" s="98"/>
    </row>
    <row r="18" spans="1:15" ht="30.6" customHeight="1" x14ac:dyDescent="0.2">
      <c r="A18" s="26"/>
      <c r="B18" s="26"/>
      <c r="C18" s="26"/>
      <c r="D18" s="27"/>
      <c r="E18" s="110" t="s">
        <v>27</v>
      </c>
      <c r="F18" s="28"/>
      <c r="G18" s="28"/>
      <c r="H18" s="28"/>
      <c r="I18" s="76">
        <v>412100</v>
      </c>
      <c r="J18" s="28"/>
      <c r="K18" s="98"/>
      <c r="L18" s="98"/>
    </row>
    <row r="19" spans="1:15" ht="63" x14ac:dyDescent="0.2">
      <c r="A19" s="26" t="s">
        <v>39</v>
      </c>
      <c r="B19" s="26" t="s">
        <v>40</v>
      </c>
      <c r="C19" s="26" t="s">
        <v>22</v>
      </c>
      <c r="D19" s="27" t="s">
        <v>81</v>
      </c>
      <c r="E19" s="110"/>
      <c r="F19" s="28"/>
      <c r="G19" s="28"/>
      <c r="H19" s="28"/>
      <c r="I19" s="76">
        <f>SUM(I20)</f>
        <v>885300</v>
      </c>
      <c r="J19" s="28"/>
      <c r="K19" s="98"/>
      <c r="L19" s="98"/>
    </row>
    <row r="20" spans="1:15" ht="30.6" customHeight="1" x14ac:dyDescent="0.2">
      <c r="A20" s="26"/>
      <c r="B20" s="26"/>
      <c r="C20" s="26"/>
      <c r="D20" s="27"/>
      <c r="E20" s="110" t="s">
        <v>27</v>
      </c>
      <c r="F20" s="28"/>
      <c r="G20" s="28"/>
      <c r="H20" s="28"/>
      <c r="I20" s="76">
        <v>885300</v>
      </c>
      <c r="J20" s="28"/>
      <c r="K20" s="98"/>
      <c r="L20" s="98"/>
    </row>
    <row r="21" spans="1:15" ht="47.25" x14ac:dyDescent="0.2">
      <c r="A21" s="26" t="s">
        <v>82</v>
      </c>
      <c r="B21" s="26" t="s">
        <v>83</v>
      </c>
      <c r="C21" s="26" t="s">
        <v>84</v>
      </c>
      <c r="D21" s="27" t="s">
        <v>85</v>
      </c>
      <c r="E21" s="110"/>
      <c r="F21" s="28"/>
      <c r="G21" s="28"/>
      <c r="H21" s="28"/>
      <c r="I21" s="76">
        <f>SUM(I22)</f>
        <v>48000</v>
      </c>
      <c r="J21" s="28"/>
      <c r="K21" s="98"/>
      <c r="L21" s="98"/>
    </row>
    <row r="22" spans="1:15" ht="30.6" customHeight="1" x14ac:dyDescent="0.2">
      <c r="A22" s="26"/>
      <c r="B22" s="26"/>
      <c r="C22" s="26"/>
      <c r="D22" s="27"/>
      <c r="E22" s="110" t="s">
        <v>27</v>
      </c>
      <c r="F22" s="28"/>
      <c r="G22" s="28"/>
      <c r="H22" s="28"/>
      <c r="I22" s="76">
        <v>48000</v>
      </c>
      <c r="J22" s="28"/>
      <c r="K22" s="98"/>
      <c r="L22" s="98"/>
    </row>
    <row r="23" spans="1:15" x14ac:dyDescent="0.2">
      <c r="A23" s="26" t="s">
        <v>104</v>
      </c>
      <c r="B23" s="26" t="s">
        <v>105</v>
      </c>
      <c r="C23" s="26" t="s">
        <v>11</v>
      </c>
      <c r="D23" s="27" t="s">
        <v>23</v>
      </c>
      <c r="E23" s="110"/>
      <c r="F23" s="28"/>
      <c r="G23" s="28"/>
      <c r="H23" s="28"/>
      <c r="I23" s="76">
        <f>SUM(I24)</f>
        <v>495000</v>
      </c>
      <c r="J23" s="28"/>
      <c r="K23" s="98"/>
      <c r="L23" s="98"/>
    </row>
    <row r="24" spans="1:15" ht="25.5" customHeight="1" x14ac:dyDescent="0.2">
      <c r="A24" s="26"/>
      <c r="B24" s="26"/>
      <c r="C24" s="26"/>
      <c r="D24" s="27"/>
      <c r="E24" s="110" t="s">
        <v>10</v>
      </c>
      <c r="F24" s="28"/>
      <c r="G24" s="28"/>
      <c r="H24" s="28"/>
      <c r="I24" s="76">
        <v>495000</v>
      </c>
      <c r="J24" s="28"/>
      <c r="K24" s="98"/>
      <c r="L24" s="98"/>
    </row>
    <row r="25" spans="1:15" s="3" customFormat="1" ht="46.5" customHeight="1" x14ac:dyDescent="0.25">
      <c r="A25" s="36">
        <v>1200000</v>
      </c>
      <c r="B25" s="36"/>
      <c r="C25" s="37"/>
      <c r="D25" s="36" t="s">
        <v>9</v>
      </c>
      <c r="E25" s="108"/>
      <c r="F25" s="64"/>
      <c r="G25" s="69"/>
      <c r="H25" s="133"/>
      <c r="I25" s="60">
        <f>I26</f>
        <v>157424100</v>
      </c>
      <c r="J25" s="133"/>
      <c r="K25" s="100"/>
      <c r="L25" s="100"/>
      <c r="M25" s="38"/>
      <c r="N25" s="39"/>
      <c r="O25" s="84"/>
    </row>
    <row r="26" spans="1:15" s="42" customFormat="1" ht="39.75" customHeight="1" x14ac:dyDescent="0.25">
      <c r="A26" s="48">
        <v>1210000</v>
      </c>
      <c r="B26" s="48"/>
      <c r="C26" s="5"/>
      <c r="D26" s="48" t="s">
        <v>73</v>
      </c>
      <c r="E26" s="109"/>
      <c r="F26" s="65"/>
      <c r="G26" s="68"/>
      <c r="H26" s="49"/>
      <c r="I26" s="61">
        <f>I27+I34+I36+I38+I32</f>
        <v>157424100</v>
      </c>
      <c r="J26" s="49"/>
      <c r="K26" s="88"/>
      <c r="L26" s="40"/>
      <c r="M26" s="38"/>
      <c r="N26" s="39"/>
      <c r="O26" s="85"/>
    </row>
    <row r="27" spans="1:15" s="3" customFormat="1" ht="42.75" customHeight="1" x14ac:dyDescent="0.25">
      <c r="A27" s="48">
        <v>1217310</v>
      </c>
      <c r="B27" s="48">
        <v>7310</v>
      </c>
      <c r="C27" s="5" t="s">
        <v>11</v>
      </c>
      <c r="D27" s="48" t="s">
        <v>12</v>
      </c>
      <c r="E27" s="109"/>
      <c r="F27" s="65"/>
      <c r="G27" s="70"/>
      <c r="H27" s="49"/>
      <c r="I27" s="61">
        <f>SUM(I28:I31)</f>
        <v>33540387</v>
      </c>
      <c r="J27" s="49"/>
      <c r="K27" s="88"/>
      <c r="L27" s="88"/>
      <c r="M27" s="38"/>
      <c r="N27" s="39"/>
      <c r="O27" s="89"/>
    </row>
    <row r="28" spans="1:15" s="128" customFormat="1" ht="24" customHeight="1" x14ac:dyDescent="0.25">
      <c r="A28" s="52"/>
      <c r="B28" s="52"/>
      <c r="C28" s="120"/>
      <c r="D28" s="52"/>
      <c r="E28" s="111" t="s">
        <v>10</v>
      </c>
      <c r="F28" s="121"/>
      <c r="G28" s="122"/>
      <c r="H28" s="123"/>
      <c r="I28" s="63">
        <v>2776187</v>
      </c>
      <c r="J28" s="123"/>
      <c r="K28" s="124"/>
      <c r="L28" s="124"/>
      <c r="M28" s="125"/>
      <c r="N28" s="126"/>
      <c r="O28" s="127"/>
    </row>
    <row r="29" spans="1:15" s="128" customFormat="1" ht="76.5" customHeight="1" x14ac:dyDescent="0.25">
      <c r="A29" s="52"/>
      <c r="B29" s="52"/>
      <c r="C29" s="120"/>
      <c r="D29" s="52"/>
      <c r="E29" s="111" t="s">
        <v>86</v>
      </c>
      <c r="F29" s="121" t="s">
        <v>64</v>
      </c>
      <c r="G29" s="122"/>
      <c r="H29" s="123"/>
      <c r="I29" s="63">
        <v>20522700</v>
      </c>
      <c r="J29" s="123"/>
      <c r="K29" s="124"/>
      <c r="L29" s="124"/>
      <c r="M29" s="125"/>
      <c r="N29" s="126"/>
      <c r="O29" s="127"/>
    </row>
    <row r="30" spans="1:15" s="128" customFormat="1" ht="77.25" customHeight="1" x14ac:dyDescent="0.25">
      <c r="A30" s="52"/>
      <c r="B30" s="52"/>
      <c r="C30" s="120"/>
      <c r="D30" s="52"/>
      <c r="E30" s="111" t="s">
        <v>47</v>
      </c>
      <c r="F30" s="121" t="s">
        <v>87</v>
      </c>
      <c r="G30" s="122"/>
      <c r="H30" s="123"/>
      <c r="I30" s="63">
        <v>9141500</v>
      </c>
      <c r="J30" s="123"/>
      <c r="K30" s="124"/>
      <c r="L30" s="124"/>
      <c r="M30" s="125"/>
      <c r="N30" s="126"/>
      <c r="O30" s="127"/>
    </row>
    <row r="31" spans="1:15" s="128" customFormat="1" ht="49.5" customHeight="1" x14ac:dyDescent="0.25">
      <c r="A31" s="52"/>
      <c r="B31" s="52"/>
      <c r="C31" s="120"/>
      <c r="D31" s="52"/>
      <c r="E31" s="111" t="s">
        <v>88</v>
      </c>
      <c r="F31" s="121" t="s">
        <v>87</v>
      </c>
      <c r="G31" s="122">
        <v>1500000</v>
      </c>
      <c r="H31" s="123">
        <v>27</v>
      </c>
      <c r="I31" s="63">
        <v>1100000</v>
      </c>
      <c r="J31" s="123">
        <v>100</v>
      </c>
      <c r="K31" s="124"/>
      <c r="L31" s="124"/>
      <c r="M31" s="125"/>
      <c r="N31" s="126"/>
      <c r="O31" s="127"/>
    </row>
    <row r="32" spans="1:15" s="3" customFormat="1" ht="38.25" customHeight="1" x14ac:dyDescent="0.25">
      <c r="A32" s="48">
        <v>1217340</v>
      </c>
      <c r="B32" s="48">
        <v>7340</v>
      </c>
      <c r="C32" s="5" t="s">
        <v>11</v>
      </c>
      <c r="D32" s="48" t="s">
        <v>50</v>
      </c>
      <c r="E32" s="109"/>
      <c r="F32" s="65"/>
      <c r="G32" s="70"/>
      <c r="H32" s="49"/>
      <c r="I32" s="61">
        <f>I33</f>
        <v>450000</v>
      </c>
      <c r="J32" s="49"/>
      <c r="K32" s="88"/>
      <c r="L32" s="88"/>
      <c r="M32" s="38"/>
      <c r="N32" s="39"/>
      <c r="O32" s="84"/>
    </row>
    <row r="33" spans="1:16" s="3" customFormat="1" ht="112.5" customHeight="1" x14ac:dyDescent="0.25">
      <c r="A33" s="75"/>
      <c r="B33" s="75"/>
      <c r="C33" s="129"/>
      <c r="D33" s="75"/>
      <c r="E33" s="111" t="s">
        <v>89</v>
      </c>
      <c r="F33" s="65"/>
      <c r="G33" s="70"/>
      <c r="H33" s="49"/>
      <c r="I33" s="63">
        <f>450000</f>
        <v>450000</v>
      </c>
      <c r="J33" s="49"/>
      <c r="K33" s="39"/>
      <c r="L33" s="39"/>
      <c r="M33" s="40"/>
      <c r="N33" s="39"/>
      <c r="O33" s="84"/>
    </row>
    <row r="34" spans="1:16" s="3" customFormat="1" ht="33" customHeight="1" x14ac:dyDescent="0.25">
      <c r="A34" s="48">
        <v>1217430</v>
      </c>
      <c r="B34" s="48">
        <v>7430</v>
      </c>
      <c r="C34" s="5" t="s">
        <v>70</v>
      </c>
      <c r="D34" s="48" t="s">
        <v>69</v>
      </c>
      <c r="E34" s="109"/>
      <c r="F34" s="65"/>
      <c r="G34" s="70"/>
      <c r="H34" s="49"/>
      <c r="I34" s="61">
        <f>I35</f>
        <v>1500000</v>
      </c>
      <c r="J34" s="49"/>
      <c r="K34" s="88"/>
      <c r="L34" s="88"/>
      <c r="M34" s="38"/>
      <c r="N34" s="39"/>
      <c r="O34" s="89"/>
    </row>
    <row r="35" spans="1:16" s="3" customFormat="1" ht="35.25" customHeight="1" x14ac:dyDescent="0.25">
      <c r="A35" s="48"/>
      <c r="B35" s="48"/>
      <c r="C35" s="5"/>
      <c r="D35" s="48"/>
      <c r="E35" s="111" t="s">
        <v>10</v>
      </c>
      <c r="F35" s="65"/>
      <c r="G35" s="70"/>
      <c r="H35" s="49"/>
      <c r="I35" s="63">
        <v>1500000</v>
      </c>
      <c r="J35" s="49"/>
      <c r="K35" s="88"/>
      <c r="L35" s="88"/>
      <c r="M35" s="38"/>
      <c r="N35" s="39"/>
      <c r="O35" s="89"/>
    </row>
    <row r="36" spans="1:16" s="42" customFormat="1" ht="63" customHeight="1" x14ac:dyDescent="0.25">
      <c r="A36" s="48">
        <v>1217461</v>
      </c>
      <c r="B36" s="48">
        <v>7461</v>
      </c>
      <c r="C36" s="5" t="s">
        <v>13</v>
      </c>
      <c r="D36" s="48" t="s">
        <v>14</v>
      </c>
      <c r="E36" s="109"/>
      <c r="F36" s="65"/>
      <c r="G36" s="68"/>
      <c r="H36" s="49"/>
      <c r="I36" s="61">
        <f>I37</f>
        <v>76251813</v>
      </c>
      <c r="J36" s="49"/>
      <c r="K36" s="88"/>
      <c r="L36" s="88"/>
      <c r="M36" s="38"/>
      <c r="N36" s="39"/>
      <c r="O36" s="86"/>
    </row>
    <row r="37" spans="1:16" s="42" customFormat="1" ht="30" customHeight="1" x14ac:dyDescent="0.25">
      <c r="A37" s="48"/>
      <c r="B37" s="48"/>
      <c r="C37" s="5"/>
      <c r="D37" s="48"/>
      <c r="E37" s="111" t="s">
        <v>10</v>
      </c>
      <c r="F37" s="65"/>
      <c r="G37" s="70"/>
      <c r="H37" s="49"/>
      <c r="I37" s="63">
        <v>76251813</v>
      </c>
      <c r="J37" s="49"/>
      <c r="K37" s="88"/>
      <c r="L37" s="88"/>
      <c r="M37" s="38"/>
      <c r="N37" s="39"/>
      <c r="O37" s="86"/>
    </row>
    <row r="38" spans="1:16" s="3" customFormat="1" ht="39" customHeight="1" x14ac:dyDescent="0.25">
      <c r="A38" s="48">
        <v>1217670</v>
      </c>
      <c r="B38" s="48">
        <v>7670</v>
      </c>
      <c r="C38" s="5" t="s">
        <v>15</v>
      </c>
      <c r="D38" s="48" t="s">
        <v>66</v>
      </c>
      <c r="E38" s="109"/>
      <c r="F38" s="65"/>
      <c r="G38" s="70"/>
      <c r="H38" s="49"/>
      <c r="I38" s="61">
        <f>SUM(I39:I41)</f>
        <v>45681900</v>
      </c>
      <c r="J38" s="49"/>
      <c r="K38" s="88"/>
      <c r="L38" s="88"/>
      <c r="M38" s="38"/>
      <c r="N38" s="39"/>
      <c r="O38" s="84"/>
    </row>
    <row r="39" spans="1:16" s="44" customFormat="1" ht="30" customHeight="1" x14ac:dyDescent="0.2">
      <c r="A39" s="75"/>
      <c r="B39" s="75"/>
      <c r="C39" s="129"/>
      <c r="D39" s="47"/>
      <c r="E39" s="111" t="s">
        <v>48</v>
      </c>
      <c r="F39" s="65"/>
      <c r="G39" s="70"/>
      <c r="H39" s="49"/>
      <c r="I39" s="63">
        <v>23481900</v>
      </c>
      <c r="J39" s="49"/>
      <c r="K39" s="39"/>
      <c r="L39" s="39"/>
      <c r="M39" s="43"/>
      <c r="N39" s="39"/>
      <c r="O39" s="90"/>
    </row>
    <row r="40" spans="1:16" s="44" customFormat="1" ht="45.75" customHeight="1" x14ac:dyDescent="0.2">
      <c r="A40" s="75"/>
      <c r="B40" s="75"/>
      <c r="C40" s="129"/>
      <c r="D40" s="47"/>
      <c r="E40" s="111" t="s">
        <v>49</v>
      </c>
      <c r="F40" s="65"/>
      <c r="G40" s="70"/>
      <c r="H40" s="49"/>
      <c r="I40" s="63">
        <v>9000000</v>
      </c>
      <c r="J40" s="49"/>
      <c r="K40" s="39"/>
      <c r="L40" s="88"/>
      <c r="M40" s="38"/>
      <c r="N40" s="88"/>
      <c r="O40" s="90"/>
    </row>
    <row r="41" spans="1:16" s="44" customFormat="1" ht="45" customHeight="1" x14ac:dyDescent="0.2">
      <c r="A41" s="75"/>
      <c r="B41" s="75"/>
      <c r="C41" s="129"/>
      <c r="D41" s="73"/>
      <c r="E41" s="111" t="s">
        <v>59</v>
      </c>
      <c r="F41" s="65"/>
      <c r="G41" s="70"/>
      <c r="H41" s="49"/>
      <c r="I41" s="63">
        <v>13200000</v>
      </c>
      <c r="J41" s="49"/>
      <c r="K41" s="39"/>
      <c r="L41" s="40"/>
      <c r="M41" s="38"/>
      <c r="N41" s="39"/>
      <c r="O41" s="90"/>
    </row>
    <row r="42" spans="1:16" s="3" customFormat="1" ht="47.25" x14ac:dyDescent="0.25">
      <c r="A42" s="36">
        <v>1600000</v>
      </c>
      <c r="B42" s="36"/>
      <c r="C42" s="37"/>
      <c r="D42" s="36" t="s">
        <v>16</v>
      </c>
      <c r="E42" s="108"/>
      <c r="F42" s="64"/>
      <c r="G42" s="69"/>
      <c r="H42" s="133"/>
      <c r="I42" s="60">
        <f>I43</f>
        <v>144055064</v>
      </c>
      <c r="J42" s="133"/>
      <c r="K42" s="100"/>
      <c r="L42" s="115"/>
      <c r="M42" s="38"/>
      <c r="N42" s="39"/>
      <c r="O42" s="84"/>
      <c r="P42" s="50"/>
    </row>
    <row r="43" spans="1:16" s="42" customFormat="1" ht="31.5" x14ac:dyDescent="0.25">
      <c r="A43" s="5" t="s">
        <v>17</v>
      </c>
      <c r="B43" s="5"/>
      <c r="C43" s="5"/>
      <c r="D43" s="48" t="s">
        <v>74</v>
      </c>
      <c r="E43" s="109"/>
      <c r="F43" s="65"/>
      <c r="G43" s="68"/>
      <c r="H43" s="49"/>
      <c r="I43" s="61">
        <f>I44+I53+I58+I61+I63+I65+I69+I71</f>
        <v>144055064</v>
      </c>
      <c r="J43" s="49"/>
      <c r="K43" s="88"/>
      <c r="L43" s="40"/>
      <c r="M43" s="38"/>
      <c r="N43" s="39"/>
      <c r="O43" s="86"/>
    </row>
    <row r="44" spans="1:16" s="3" customFormat="1" ht="35.25" customHeight="1" x14ac:dyDescent="0.25">
      <c r="A44" s="48">
        <v>1617310</v>
      </c>
      <c r="B44" s="48">
        <v>7310</v>
      </c>
      <c r="C44" s="5" t="s">
        <v>11</v>
      </c>
      <c r="D44" s="48" t="s">
        <v>12</v>
      </c>
      <c r="E44" s="118"/>
      <c r="F44" s="65"/>
      <c r="G44" s="70"/>
      <c r="H44" s="49"/>
      <c r="I44" s="61">
        <f>SUM(I45:I52)</f>
        <v>11850430</v>
      </c>
      <c r="J44" s="49"/>
      <c r="K44" s="88"/>
      <c r="L44" s="88"/>
      <c r="M44" s="38"/>
      <c r="N44" s="39"/>
      <c r="O44" s="84"/>
    </row>
    <row r="45" spans="1:16" s="3" customFormat="1" ht="49.5" customHeight="1" x14ac:dyDescent="0.25">
      <c r="A45" s="48"/>
      <c r="B45" s="48"/>
      <c r="C45" s="5"/>
      <c r="D45" s="48"/>
      <c r="E45" s="111" t="s">
        <v>90</v>
      </c>
      <c r="F45" s="65" t="s">
        <v>64</v>
      </c>
      <c r="G45" s="70">
        <v>8204711</v>
      </c>
      <c r="H45" s="49">
        <v>65</v>
      </c>
      <c r="I45" s="63">
        <v>4300000</v>
      </c>
      <c r="J45" s="49">
        <v>100</v>
      </c>
      <c r="K45" s="88"/>
      <c r="L45" s="88"/>
      <c r="M45" s="38"/>
      <c r="N45" s="39"/>
      <c r="O45" s="84"/>
    </row>
    <row r="46" spans="1:16" s="3" customFormat="1" ht="47.25" customHeight="1" x14ac:dyDescent="0.25">
      <c r="A46" s="48"/>
      <c r="B46" s="48"/>
      <c r="C46" s="5"/>
      <c r="D46" s="48"/>
      <c r="E46" s="111" t="s">
        <v>91</v>
      </c>
      <c r="F46" s="65" t="s">
        <v>64</v>
      </c>
      <c r="G46" s="70">
        <v>6252342</v>
      </c>
      <c r="H46" s="49">
        <v>10</v>
      </c>
      <c r="I46" s="63">
        <v>207989</v>
      </c>
      <c r="J46" s="49">
        <v>13</v>
      </c>
      <c r="K46" s="88"/>
      <c r="L46" s="88"/>
      <c r="M46" s="38"/>
      <c r="N46" s="39"/>
      <c r="O46" s="84"/>
    </row>
    <row r="47" spans="1:16" s="3" customFormat="1" ht="76.5" customHeight="1" x14ac:dyDescent="0.25">
      <c r="A47" s="48"/>
      <c r="B47" s="48"/>
      <c r="C47" s="5"/>
      <c r="D47" s="48"/>
      <c r="E47" s="111" t="s">
        <v>92</v>
      </c>
      <c r="F47" s="65" t="s">
        <v>64</v>
      </c>
      <c r="G47" s="70">
        <v>18671009</v>
      </c>
      <c r="H47" s="49">
        <v>36</v>
      </c>
      <c r="I47" s="63">
        <v>1000000</v>
      </c>
      <c r="J47" s="49">
        <v>44</v>
      </c>
      <c r="K47" s="88"/>
      <c r="L47" s="88"/>
      <c r="M47" s="38"/>
      <c r="N47" s="39"/>
      <c r="O47" s="84"/>
    </row>
    <row r="48" spans="1:16" s="3" customFormat="1" ht="44.25" customHeight="1" x14ac:dyDescent="0.25">
      <c r="A48" s="48"/>
      <c r="B48" s="48"/>
      <c r="C48" s="5"/>
      <c r="D48" s="48"/>
      <c r="E48" s="111" t="s">
        <v>93</v>
      </c>
      <c r="F48" s="65" t="s">
        <v>87</v>
      </c>
      <c r="G48" s="70">
        <v>11675423</v>
      </c>
      <c r="H48" s="49">
        <v>55</v>
      </c>
      <c r="I48" s="63">
        <v>2000000</v>
      </c>
      <c r="J48" s="49">
        <v>62</v>
      </c>
      <c r="K48" s="88"/>
      <c r="L48" s="88"/>
      <c r="M48" s="38"/>
      <c r="N48" s="39"/>
      <c r="O48" s="84"/>
    </row>
    <row r="49" spans="1:17" s="3" customFormat="1" ht="63" customHeight="1" x14ac:dyDescent="0.25">
      <c r="A49" s="48"/>
      <c r="B49" s="48"/>
      <c r="C49" s="5"/>
      <c r="D49" s="48"/>
      <c r="E49" s="111" t="s">
        <v>94</v>
      </c>
      <c r="F49" s="65" t="s">
        <v>87</v>
      </c>
      <c r="G49" s="70">
        <v>4682770</v>
      </c>
      <c r="H49" s="49">
        <v>25</v>
      </c>
      <c r="I49" s="63">
        <v>1000000</v>
      </c>
      <c r="J49" s="49">
        <v>46</v>
      </c>
      <c r="K49" s="88"/>
      <c r="L49" s="88"/>
      <c r="M49" s="38"/>
      <c r="N49" s="39"/>
      <c r="O49" s="84"/>
    </row>
    <row r="50" spans="1:17" s="3" customFormat="1" ht="28.5" customHeight="1" x14ac:dyDescent="0.25">
      <c r="A50" s="48"/>
      <c r="B50" s="48"/>
      <c r="C50" s="5"/>
      <c r="D50" s="48"/>
      <c r="E50" s="111" t="s">
        <v>95</v>
      </c>
      <c r="F50" s="65" t="s">
        <v>64</v>
      </c>
      <c r="G50" s="70">
        <v>6206433</v>
      </c>
      <c r="H50" s="49">
        <v>41</v>
      </c>
      <c r="I50" s="63">
        <v>1500000</v>
      </c>
      <c r="J50" s="49">
        <v>65</v>
      </c>
      <c r="K50" s="88"/>
      <c r="L50" s="88"/>
      <c r="M50" s="38"/>
      <c r="N50" s="39"/>
      <c r="O50" s="84"/>
    </row>
    <row r="51" spans="1:17" s="3" customFormat="1" ht="62.25" customHeight="1" x14ac:dyDescent="0.25">
      <c r="A51" s="48"/>
      <c r="B51" s="48"/>
      <c r="C51" s="5"/>
      <c r="D51" s="48"/>
      <c r="E51" s="111" t="s">
        <v>107</v>
      </c>
      <c r="F51" s="65" t="s">
        <v>64</v>
      </c>
      <c r="G51" s="70">
        <v>6287245</v>
      </c>
      <c r="H51" s="49">
        <v>88</v>
      </c>
      <c r="I51" s="63">
        <v>170000</v>
      </c>
      <c r="J51" s="49">
        <v>100</v>
      </c>
      <c r="K51" s="88"/>
      <c r="L51" s="88"/>
      <c r="M51" s="38"/>
      <c r="N51" s="39"/>
      <c r="O51" s="84"/>
    </row>
    <row r="52" spans="1:17" s="3" customFormat="1" ht="51" customHeight="1" x14ac:dyDescent="0.25">
      <c r="A52" s="48"/>
      <c r="B52" s="48"/>
      <c r="C52" s="5"/>
      <c r="D52" s="48"/>
      <c r="E52" s="111" t="s">
        <v>96</v>
      </c>
      <c r="F52" s="65" t="s">
        <v>97</v>
      </c>
      <c r="G52" s="70">
        <v>4974244</v>
      </c>
      <c r="H52" s="49">
        <v>66</v>
      </c>
      <c r="I52" s="63">
        <v>1672441</v>
      </c>
      <c r="J52" s="49">
        <v>100</v>
      </c>
      <c r="K52" s="88"/>
      <c r="L52" s="88"/>
      <c r="M52" s="38"/>
      <c r="N52" s="39"/>
      <c r="O52" s="84"/>
    </row>
    <row r="53" spans="1:17" s="42" customFormat="1" ht="42.75" customHeight="1" x14ac:dyDescent="0.25">
      <c r="A53" s="48">
        <v>1617321</v>
      </c>
      <c r="B53" s="48">
        <v>7321</v>
      </c>
      <c r="C53" s="5" t="s">
        <v>11</v>
      </c>
      <c r="D53" s="48" t="s">
        <v>23</v>
      </c>
      <c r="E53" s="109"/>
      <c r="F53" s="65"/>
      <c r="G53" s="68"/>
      <c r="H53" s="49"/>
      <c r="I53" s="61">
        <f>SUM(I54:I57)</f>
        <v>79619024</v>
      </c>
      <c r="J53" s="49"/>
      <c r="K53" s="88"/>
      <c r="L53" s="88"/>
      <c r="M53" s="38"/>
      <c r="N53" s="39"/>
      <c r="O53" s="86"/>
      <c r="Q53" s="41"/>
    </row>
    <row r="54" spans="1:17" s="44" customFormat="1" ht="90" customHeight="1" x14ac:dyDescent="0.2">
      <c r="A54" s="48"/>
      <c r="B54" s="48"/>
      <c r="C54" s="5"/>
      <c r="D54" s="52"/>
      <c r="E54" s="111" t="s">
        <v>20</v>
      </c>
      <c r="F54" s="65" t="s">
        <v>64</v>
      </c>
      <c r="G54" s="70"/>
      <c r="H54" s="49"/>
      <c r="I54" s="63">
        <v>54897000</v>
      </c>
      <c r="J54" s="49"/>
      <c r="K54" s="39"/>
      <c r="L54" s="39"/>
      <c r="M54" s="43"/>
      <c r="N54" s="39"/>
      <c r="O54" s="91"/>
    </row>
    <row r="55" spans="1:17" s="44" customFormat="1" ht="61.5" customHeight="1" x14ac:dyDescent="0.2">
      <c r="A55" s="48"/>
      <c r="B55" s="48"/>
      <c r="C55" s="5"/>
      <c r="D55" s="53"/>
      <c r="E55" s="111" t="s">
        <v>21</v>
      </c>
      <c r="F55" s="65" t="s">
        <v>64</v>
      </c>
      <c r="G55" s="70"/>
      <c r="H55" s="49"/>
      <c r="I55" s="63">
        <v>22350496</v>
      </c>
      <c r="J55" s="49"/>
      <c r="K55" s="39"/>
      <c r="L55" s="39"/>
      <c r="M55" s="43"/>
      <c r="N55" s="39"/>
      <c r="O55" s="90"/>
    </row>
    <row r="56" spans="1:17" s="44" customFormat="1" ht="34.5" customHeight="1" x14ac:dyDescent="0.2">
      <c r="A56" s="48"/>
      <c r="B56" s="48"/>
      <c r="C56" s="5"/>
      <c r="D56" s="52"/>
      <c r="E56" s="111" t="s">
        <v>98</v>
      </c>
      <c r="F56" s="65" t="s">
        <v>64</v>
      </c>
      <c r="G56" s="70">
        <v>26446476</v>
      </c>
      <c r="H56" s="49">
        <v>0</v>
      </c>
      <c r="I56" s="63">
        <f>1000000-228472</f>
        <v>771528</v>
      </c>
      <c r="J56" s="49">
        <v>3</v>
      </c>
      <c r="K56" s="39"/>
      <c r="L56" s="39"/>
      <c r="M56" s="43"/>
      <c r="N56" s="39"/>
      <c r="O56" s="91"/>
    </row>
    <row r="57" spans="1:17" s="44" customFormat="1" ht="34.5" customHeight="1" x14ac:dyDescent="0.2">
      <c r="A57" s="48"/>
      <c r="B57" s="48"/>
      <c r="C57" s="5"/>
      <c r="D57" s="52"/>
      <c r="E57" s="111" t="s">
        <v>99</v>
      </c>
      <c r="F57" s="65" t="s">
        <v>64</v>
      </c>
      <c r="G57" s="70">
        <v>6285045</v>
      </c>
      <c r="H57" s="49">
        <v>64</v>
      </c>
      <c r="I57" s="63">
        <v>1600000</v>
      </c>
      <c r="J57" s="49">
        <v>100</v>
      </c>
      <c r="K57" s="39"/>
      <c r="L57" s="39"/>
      <c r="M57" s="43"/>
      <c r="N57" s="39"/>
      <c r="O57" s="91"/>
    </row>
    <row r="58" spans="1:17" s="3" customFormat="1" ht="40.5" customHeight="1" x14ac:dyDescent="0.25">
      <c r="A58" s="48">
        <v>1617322</v>
      </c>
      <c r="B58" s="48">
        <v>7322</v>
      </c>
      <c r="C58" s="5" t="s">
        <v>11</v>
      </c>
      <c r="D58" s="48" t="s">
        <v>100</v>
      </c>
      <c r="E58" s="130"/>
      <c r="F58" s="66"/>
      <c r="G58" s="68"/>
      <c r="H58" s="49"/>
      <c r="I58" s="61">
        <f>I59+I60</f>
        <v>8361000</v>
      </c>
      <c r="J58" s="49"/>
      <c r="K58" s="88"/>
      <c r="L58" s="88"/>
      <c r="M58" s="38"/>
      <c r="N58" s="39"/>
      <c r="O58" s="84"/>
    </row>
    <row r="59" spans="1:17" s="3" customFormat="1" ht="89.25" customHeight="1" x14ac:dyDescent="0.25">
      <c r="A59" s="48"/>
      <c r="B59" s="48"/>
      <c r="C59" s="5"/>
      <c r="D59" s="48"/>
      <c r="E59" s="111" t="s">
        <v>20</v>
      </c>
      <c r="F59" s="65" t="s">
        <v>64</v>
      </c>
      <c r="G59" s="70"/>
      <c r="H59" s="49"/>
      <c r="I59" s="63">
        <v>5361000</v>
      </c>
      <c r="J59" s="49"/>
      <c r="K59" s="88"/>
      <c r="L59" s="88"/>
      <c r="M59" s="38"/>
      <c r="N59" s="39"/>
      <c r="O59" s="84"/>
    </row>
    <row r="60" spans="1:17" s="3" customFormat="1" ht="66.75" customHeight="1" x14ac:dyDescent="0.25">
      <c r="A60" s="48"/>
      <c r="B60" s="48"/>
      <c r="C60" s="5"/>
      <c r="D60" s="48"/>
      <c r="E60" s="111" t="s">
        <v>21</v>
      </c>
      <c r="F60" s="65" t="s">
        <v>64</v>
      </c>
      <c r="G60" s="70"/>
      <c r="H60" s="49"/>
      <c r="I60" s="63">
        <v>3000000</v>
      </c>
      <c r="J60" s="49"/>
      <c r="K60" s="88"/>
      <c r="L60" s="88"/>
      <c r="M60" s="38"/>
      <c r="N60" s="39"/>
      <c r="O60" s="84"/>
    </row>
    <row r="61" spans="1:17" s="3" customFormat="1" ht="40.5" customHeight="1" x14ac:dyDescent="0.25">
      <c r="A61" s="48">
        <v>1617325</v>
      </c>
      <c r="B61" s="48">
        <v>7325</v>
      </c>
      <c r="C61" s="5" t="s">
        <v>11</v>
      </c>
      <c r="D61" s="48" t="s">
        <v>101</v>
      </c>
      <c r="E61" s="130"/>
      <c r="F61" s="66"/>
      <c r="G61" s="68"/>
      <c r="H61" s="49"/>
      <c r="I61" s="61">
        <f>I62</f>
        <v>1180076</v>
      </c>
      <c r="J61" s="49"/>
      <c r="K61" s="88"/>
      <c r="L61" s="88"/>
      <c r="M61" s="38"/>
      <c r="N61" s="39"/>
      <c r="O61" s="84"/>
    </row>
    <row r="62" spans="1:17" s="3" customFormat="1" ht="35.25" customHeight="1" x14ac:dyDescent="0.25">
      <c r="A62" s="48"/>
      <c r="B62" s="48"/>
      <c r="C62" s="5"/>
      <c r="D62" s="48"/>
      <c r="E62" s="111" t="s">
        <v>10</v>
      </c>
      <c r="F62" s="65"/>
      <c r="G62" s="70"/>
      <c r="H62" s="49"/>
      <c r="I62" s="63">
        <v>1180076</v>
      </c>
      <c r="J62" s="49"/>
      <c r="K62" s="88"/>
      <c r="L62" s="88"/>
      <c r="M62" s="38"/>
      <c r="N62" s="39"/>
      <c r="O62" s="84"/>
    </row>
    <row r="63" spans="1:17" s="3" customFormat="1" ht="48.75" customHeight="1" x14ac:dyDescent="0.25">
      <c r="A63" s="48">
        <v>1617330</v>
      </c>
      <c r="B63" s="48">
        <v>7330</v>
      </c>
      <c r="C63" s="5" t="s">
        <v>11</v>
      </c>
      <c r="D63" s="48" t="s">
        <v>102</v>
      </c>
      <c r="E63" s="116"/>
      <c r="F63" s="65"/>
      <c r="G63" s="70"/>
      <c r="H63" s="49"/>
      <c r="I63" s="61">
        <f>I64</f>
        <v>2766976</v>
      </c>
      <c r="J63" s="49"/>
      <c r="K63" s="131"/>
      <c r="L63" s="88"/>
      <c r="M63" s="38"/>
      <c r="N63" s="39"/>
      <c r="O63" s="84"/>
    </row>
    <row r="64" spans="1:17" s="42" customFormat="1" ht="30" customHeight="1" x14ac:dyDescent="0.25">
      <c r="A64" s="48"/>
      <c r="B64" s="5"/>
      <c r="C64" s="5"/>
      <c r="D64" s="48"/>
      <c r="E64" s="117" t="s">
        <v>10</v>
      </c>
      <c r="F64" s="65"/>
      <c r="G64" s="70"/>
      <c r="H64" s="49"/>
      <c r="I64" s="63">
        <v>2766976</v>
      </c>
      <c r="J64" s="49"/>
      <c r="K64" s="88"/>
      <c r="L64" s="41"/>
      <c r="N64" s="39"/>
      <c r="O64" s="86"/>
    </row>
    <row r="65" spans="1:15" s="3" customFormat="1" ht="38.25" customHeight="1" x14ac:dyDescent="0.25">
      <c r="A65" s="48">
        <v>1617340</v>
      </c>
      <c r="B65" s="48">
        <v>7340</v>
      </c>
      <c r="C65" s="5" t="s">
        <v>11</v>
      </c>
      <c r="D65" s="48" t="s">
        <v>50</v>
      </c>
      <c r="E65" s="109"/>
      <c r="F65" s="65"/>
      <c r="G65" s="70"/>
      <c r="H65" s="49"/>
      <c r="I65" s="61">
        <f>SUM(I66:I68)</f>
        <v>39831568</v>
      </c>
      <c r="J65" s="49"/>
      <c r="K65" s="88"/>
      <c r="L65" s="88"/>
      <c r="M65" s="38"/>
      <c r="N65" s="39"/>
      <c r="O65" s="84"/>
    </row>
    <row r="66" spans="1:15" s="3" customFormat="1" ht="126.75" customHeight="1" x14ac:dyDescent="0.25">
      <c r="A66" s="75"/>
      <c r="B66" s="75"/>
      <c r="C66" s="129"/>
      <c r="D66" s="75"/>
      <c r="E66" s="111" t="s">
        <v>68</v>
      </c>
      <c r="F66" s="65" t="s">
        <v>64</v>
      </c>
      <c r="G66" s="70"/>
      <c r="H66" s="49"/>
      <c r="I66" s="63">
        <v>26462000</v>
      </c>
      <c r="J66" s="49"/>
      <c r="K66" s="39"/>
      <c r="L66" s="39"/>
      <c r="M66" s="40"/>
      <c r="N66" s="39"/>
      <c r="O66" s="84"/>
    </row>
    <row r="67" spans="1:15" s="44" customFormat="1" ht="88.5" customHeight="1" x14ac:dyDescent="0.2">
      <c r="A67" s="75"/>
      <c r="B67" s="75"/>
      <c r="C67" s="129"/>
      <c r="D67" s="47"/>
      <c r="E67" s="111" t="s">
        <v>24</v>
      </c>
      <c r="F67" s="65" t="s">
        <v>64</v>
      </c>
      <c r="G67" s="70"/>
      <c r="H67" s="49"/>
      <c r="I67" s="63">
        <v>11369568</v>
      </c>
      <c r="J67" s="49"/>
      <c r="K67" s="39"/>
      <c r="L67" s="39"/>
      <c r="M67" s="43"/>
      <c r="N67" s="39"/>
      <c r="O67" s="90"/>
    </row>
    <row r="68" spans="1:15" s="44" customFormat="1" ht="48.75" customHeight="1" x14ac:dyDescent="0.2">
      <c r="A68" s="48"/>
      <c r="B68" s="48"/>
      <c r="C68" s="5"/>
      <c r="D68" s="52"/>
      <c r="E68" s="111" t="s">
        <v>103</v>
      </c>
      <c r="F68" s="65"/>
      <c r="G68" s="70"/>
      <c r="H68" s="49"/>
      <c r="I68" s="63">
        <v>2000000</v>
      </c>
      <c r="J68" s="49"/>
      <c r="K68" s="39"/>
      <c r="L68" s="39"/>
      <c r="M68" s="43"/>
      <c r="N68" s="39"/>
      <c r="O68" s="91"/>
    </row>
    <row r="69" spans="1:15" s="3" customFormat="1" ht="49.5" customHeight="1" x14ac:dyDescent="0.25">
      <c r="A69" s="48">
        <v>1617350</v>
      </c>
      <c r="B69" s="48">
        <v>7350</v>
      </c>
      <c r="C69" s="5" t="s">
        <v>11</v>
      </c>
      <c r="D69" s="132" t="s">
        <v>67</v>
      </c>
      <c r="E69" s="111"/>
      <c r="F69" s="65"/>
      <c r="G69" s="70"/>
      <c r="H69" s="49"/>
      <c r="I69" s="61">
        <v>195990</v>
      </c>
      <c r="J69" s="49"/>
      <c r="K69" s="38"/>
      <c r="L69" s="39"/>
    </row>
    <row r="70" spans="1:15" s="3" customFormat="1" ht="30" customHeight="1" x14ac:dyDescent="0.25">
      <c r="A70" s="48"/>
      <c r="B70" s="48"/>
      <c r="C70" s="5"/>
      <c r="D70" s="109"/>
      <c r="E70" s="111" t="s">
        <v>71</v>
      </c>
      <c r="F70" s="65"/>
      <c r="G70" s="70"/>
      <c r="H70" s="49"/>
      <c r="I70" s="63">
        <v>195990</v>
      </c>
      <c r="J70" s="49"/>
      <c r="K70" s="38"/>
      <c r="L70" s="39"/>
    </row>
    <row r="71" spans="1:15" s="44" customFormat="1" ht="74.25" customHeight="1" x14ac:dyDescent="0.2">
      <c r="A71" s="48">
        <v>1617660</v>
      </c>
      <c r="B71" s="48">
        <v>7660</v>
      </c>
      <c r="C71" s="5" t="s">
        <v>15</v>
      </c>
      <c r="D71" s="52" t="s">
        <v>25</v>
      </c>
      <c r="E71" s="111"/>
      <c r="F71" s="65"/>
      <c r="G71" s="70"/>
      <c r="H71" s="49"/>
      <c r="I71" s="61">
        <v>250000</v>
      </c>
      <c r="J71" s="49"/>
      <c r="K71" s="88"/>
      <c r="L71" s="88"/>
      <c r="M71" s="38"/>
      <c r="N71" s="39"/>
      <c r="O71" s="90"/>
    </row>
    <row r="72" spans="1:15" s="44" customFormat="1" ht="64.5" customHeight="1" x14ac:dyDescent="0.2">
      <c r="A72" s="48"/>
      <c r="B72" s="48"/>
      <c r="C72" s="5"/>
      <c r="D72" s="52"/>
      <c r="E72" s="111" t="s">
        <v>26</v>
      </c>
      <c r="F72" s="65"/>
      <c r="G72" s="70"/>
      <c r="H72" s="49"/>
      <c r="I72" s="63">
        <v>250000</v>
      </c>
      <c r="J72" s="49"/>
      <c r="K72" s="88"/>
      <c r="L72" s="88"/>
      <c r="M72" s="38"/>
      <c r="N72" s="39"/>
      <c r="O72" s="90"/>
    </row>
    <row r="73" spans="1:15" ht="32.25" customHeight="1" x14ac:dyDescent="0.2">
      <c r="A73" s="37" t="s">
        <v>41</v>
      </c>
      <c r="B73" s="36"/>
      <c r="C73" s="37"/>
      <c r="D73" s="36" t="s">
        <v>46</v>
      </c>
      <c r="E73" s="108"/>
      <c r="F73" s="72"/>
      <c r="G73" s="72"/>
      <c r="H73" s="67"/>
      <c r="I73" s="67">
        <f>I74</f>
        <v>32630749</v>
      </c>
      <c r="J73" s="67"/>
      <c r="K73" s="99"/>
      <c r="L73" s="99"/>
    </row>
    <row r="74" spans="1:15" ht="22.9" customHeight="1" x14ac:dyDescent="0.2">
      <c r="A74" s="5" t="s">
        <v>42</v>
      </c>
      <c r="B74" s="48"/>
      <c r="C74" s="5"/>
      <c r="D74" s="48" t="s">
        <v>75</v>
      </c>
      <c r="E74" s="109"/>
      <c r="F74" s="71"/>
      <c r="G74" s="71"/>
      <c r="H74" s="68"/>
      <c r="I74" s="68">
        <f>I75+I77</f>
        <v>32630749</v>
      </c>
      <c r="J74" s="68"/>
      <c r="K74" s="38"/>
      <c r="L74" s="38"/>
    </row>
    <row r="75" spans="1:15" s="45" customFormat="1" ht="31.5" customHeight="1" x14ac:dyDescent="0.2">
      <c r="A75" s="35" t="s">
        <v>44</v>
      </c>
      <c r="B75" s="35" t="s">
        <v>43</v>
      </c>
      <c r="C75" s="35" t="s">
        <v>15</v>
      </c>
      <c r="D75" s="33" t="s">
        <v>45</v>
      </c>
      <c r="E75" s="51"/>
      <c r="F75" s="34"/>
      <c r="G75" s="34"/>
      <c r="H75" s="34"/>
      <c r="I75" s="80">
        <f>I76</f>
        <v>22630749</v>
      </c>
      <c r="J75" s="34"/>
      <c r="K75" s="101"/>
      <c r="L75" s="101"/>
      <c r="N75" s="87"/>
      <c r="O75" s="87"/>
    </row>
    <row r="76" spans="1:15" ht="34.15" customHeight="1" x14ac:dyDescent="0.2">
      <c r="A76" s="26"/>
      <c r="B76" s="26"/>
      <c r="C76" s="26"/>
      <c r="D76" s="27"/>
      <c r="E76" s="117" t="s">
        <v>65</v>
      </c>
      <c r="F76" s="28"/>
      <c r="G76" s="28"/>
      <c r="H76" s="28"/>
      <c r="I76" s="76">
        <v>22630749</v>
      </c>
      <c r="J76" s="28"/>
      <c r="K76" s="98"/>
      <c r="L76" s="98"/>
    </row>
    <row r="77" spans="1:15" s="45" customFormat="1" ht="31.5" customHeight="1" x14ac:dyDescent="0.2">
      <c r="A77" s="35" t="s">
        <v>76</v>
      </c>
      <c r="B77" s="35" t="s">
        <v>77</v>
      </c>
      <c r="C77" s="35" t="s">
        <v>33</v>
      </c>
      <c r="D77" s="33" t="s">
        <v>78</v>
      </c>
      <c r="E77" s="51"/>
      <c r="F77" s="34"/>
      <c r="G77" s="34"/>
      <c r="H77" s="34"/>
      <c r="I77" s="80">
        <f>I78</f>
        <v>10000000</v>
      </c>
      <c r="J77" s="34"/>
      <c r="K77" s="101"/>
      <c r="L77" s="101"/>
      <c r="N77" s="87"/>
      <c r="O77" s="87"/>
    </row>
    <row r="78" spans="1:15" ht="157.5" customHeight="1" x14ac:dyDescent="0.2">
      <c r="A78" s="26"/>
      <c r="B78" s="26"/>
      <c r="C78" s="26"/>
      <c r="D78" s="27"/>
      <c r="E78" s="136" t="s">
        <v>106</v>
      </c>
      <c r="F78" s="28"/>
      <c r="G78" s="28"/>
      <c r="H78" s="28"/>
      <c r="I78" s="76">
        <v>10000000</v>
      </c>
      <c r="J78" s="28"/>
      <c r="K78" s="98"/>
      <c r="L78" s="98"/>
    </row>
    <row r="79" spans="1:15" s="4" customFormat="1" ht="27" customHeight="1" x14ac:dyDescent="0.3">
      <c r="A79" s="5" t="s">
        <v>5</v>
      </c>
      <c r="B79" s="5" t="s">
        <v>5</v>
      </c>
      <c r="C79" s="5" t="s">
        <v>5</v>
      </c>
      <c r="D79" s="48" t="s">
        <v>4</v>
      </c>
      <c r="E79" s="112" t="s">
        <v>5</v>
      </c>
      <c r="F79" s="59" t="s">
        <v>5</v>
      </c>
      <c r="G79" s="29" t="s">
        <v>5</v>
      </c>
      <c r="H79" s="29" t="s">
        <v>5</v>
      </c>
      <c r="I79" s="62">
        <f>I11+I15+I25+I42+I73</f>
        <v>336550313</v>
      </c>
      <c r="J79" s="29" t="s">
        <v>5</v>
      </c>
      <c r="K79" s="102"/>
      <c r="L79" s="102"/>
      <c r="M79" s="74"/>
      <c r="N79" s="92"/>
      <c r="O79" s="92"/>
    </row>
    <row r="80" spans="1:15" s="4" customFormat="1" ht="26.25" customHeight="1" x14ac:dyDescent="0.3">
      <c r="A80" s="23"/>
      <c r="B80" s="23"/>
      <c r="C80" s="23"/>
      <c r="D80" s="24"/>
      <c r="E80" s="113"/>
      <c r="F80" s="57"/>
      <c r="G80" s="25"/>
      <c r="H80" s="25"/>
      <c r="I80" s="102"/>
      <c r="J80" s="25"/>
      <c r="K80" s="25"/>
      <c r="L80" s="25"/>
      <c r="N80" s="92"/>
      <c r="O80" s="92"/>
    </row>
    <row r="81" spans="1:15" s="79" customFormat="1" ht="24.6" customHeight="1" x14ac:dyDescent="0.3">
      <c r="A81" s="140" t="s">
        <v>2</v>
      </c>
      <c r="B81" s="140"/>
      <c r="C81" s="140"/>
      <c r="D81" s="140"/>
      <c r="E81" s="114"/>
      <c r="F81" s="77"/>
      <c r="G81" s="78"/>
      <c r="H81" s="78"/>
      <c r="I81" s="139" t="s">
        <v>3</v>
      </c>
      <c r="J81" s="139"/>
      <c r="K81" s="78"/>
      <c r="L81" s="78"/>
      <c r="N81" s="93"/>
      <c r="O81" s="93"/>
    </row>
    <row r="82" spans="1:15" s="7" customFormat="1" ht="32.25" customHeight="1" x14ac:dyDescent="0.3">
      <c r="A82" s="10"/>
      <c r="B82" s="10"/>
      <c r="C82" s="10"/>
      <c r="D82" s="6"/>
      <c r="E82" s="114"/>
      <c r="F82" s="58"/>
      <c r="G82" s="6"/>
      <c r="H82" s="6"/>
      <c r="I82" s="17"/>
      <c r="J82" s="6"/>
      <c r="K82" s="6"/>
      <c r="L82" s="6"/>
      <c r="N82" s="94"/>
      <c r="O82" s="94"/>
    </row>
    <row r="83" spans="1:15" s="18" customFormat="1" ht="32.25" customHeight="1" x14ac:dyDescent="0.25">
      <c r="A83" s="16"/>
      <c r="B83" s="16"/>
      <c r="C83" s="16"/>
      <c r="D83" s="17"/>
      <c r="E83" s="114"/>
      <c r="F83" s="58"/>
      <c r="G83" s="17"/>
      <c r="H83" s="17"/>
      <c r="I83" s="17"/>
      <c r="J83" s="17"/>
      <c r="K83" s="17"/>
      <c r="L83" s="17"/>
      <c r="N83" s="95"/>
      <c r="O83" s="95"/>
    </row>
    <row r="84" spans="1:15" s="18" customFormat="1" ht="32.25" customHeight="1" x14ac:dyDescent="0.25">
      <c r="A84" s="16"/>
      <c r="B84" s="16"/>
      <c r="C84" s="16"/>
      <c r="D84" s="17"/>
      <c r="E84" s="114"/>
      <c r="F84" s="58"/>
      <c r="G84" s="17"/>
      <c r="H84" s="17"/>
      <c r="I84" s="17"/>
      <c r="J84" s="17"/>
      <c r="K84" s="17"/>
      <c r="L84" s="17"/>
      <c r="N84" s="95"/>
      <c r="O84" s="95"/>
    </row>
    <row r="85" spans="1:15" s="18" customFormat="1" ht="32.25" customHeight="1" x14ac:dyDescent="0.25">
      <c r="A85" s="16"/>
      <c r="B85" s="16"/>
      <c r="C85" s="16"/>
      <c r="D85" s="17"/>
      <c r="E85" s="114"/>
      <c r="F85" s="58"/>
      <c r="G85" s="17"/>
      <c r="H85" s="17"/>
      <c r="I85" s="17"/>
      <c r="J85" s="17"/>
      <c r="K85" s="17"/>
      <c r="L85" s="17"/>
      <c r="N85" s="95"/>
      <c r="O85" s="95"/>
    </row>
    <row r="86" spans="1:15" s="18" customFormat="1" ht="32.25" customHeight="1" x14ac:dyDescent="0.25">
      <c r="A86" s="16"/>
      <c r="B86" s="16"/>
      <c r="C86" s="16"/>
      <c r="D86" s="17"/>
      <c r="E86" s="114"/>
      <c r="F86" s="58"/>
      <c r="G86" s="17"/>
      <c r="H86" s="17"/>
      <c r="I86" s="17"/>
      <c r="J86" s="17"/>
      <c r="K86" s="17"/>
      <c r="L86" s="17"/>
      <c r="N86" s="95"/>
      <c r="O86" s="95"/>
    </row>
    <row r="87" spans="1:15" s="3" customFormat="1" x14ac:dyDescent="0.25">
      <c r="A87" s="19"/>
      <c r="B87" s="19"/>
      <c r="C87" s="19"/>
      <c r="D87" s="20"/>
      <c r="E87" s="103"/>
      <c r="F87" s="54"/>
      <c r="G87" s="20"/>
      <c r="H87" s="20"/>
      <c r="I87" s="20"/>
      <c r="J87" s="20"/>
      <c r="K87" s="20"/>
      <c r="L87" s="20"/>
      <c r="N87" s="84"/>
      <c r="O87" s="84"/>
    </row>
    <row r="88" spans="1:15" s="3" customFormat="1" x14ac:dyDescent="0.25">
      <c r="A88" s="19"/>
      <c r="B88" s="19"/>
      <c r="C88" s="19"/>
      <c r="D88" s="20"/>
      <c r="E88" s="103"/>
      <c r="F88" s="54"/>
      <c r="G88" s="20"/>
      <c r="H88" s="20"/>
      <c r="I88" s="20"/>
      <c r="J88" s="20"/>
      <c r="K88" s="20"/>
      <c r="L88" s="20"/>
      <c r="N88" s="84"/>
      <c r="O88" s="84"/>
    </row>
  </sheetData>
  <mergeCells count="5">
    <mergeCell ref="A5:J5"/>
    <mergeCell ref="I81:J81"/>
    <mergeCell ref="A81:D81"/>
    <mergeCell ref="A6:B6"/>
    <mergeCell ref="A7:B7"/>
  </mergeCells>
  <phoneticPr fontId="20" type="noConversion"/>
  <printOptions horizontalCentered="1"/>
  <pageMargins left="0.19685039370078741" right="0" top="1.0236220472440944" bottom="0.27559055118110237" header="0.23622047244094491" footer="0.19685039370078741"/>
  <pageSetup paperSize="9" scale="65" fitToWidth="4" fitToHeight="8" orientation="landscape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дод.6</vt:lpstr>
      <vt:lpstr>дод.6!Заголовки_для_печати</vt:lpstr>
      <vt:lpstr>дод.6!Область_печати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kompvid2</cp:lastModifiedBy>
  <cp:lastPrinted>2019-12-24T09:12:34Z</cp:lastPrinted>
  <dcterms:created xsi:type="dcterms:W3CDTF">2014-01-17T10:52:16Z</dcterms:created>
  <dcterms:modified xsi:type="dcterms:W3CDTF">2019-12-26T17:55:45Z</dcterms:modified>
</cp:coreProperties>
</file>