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240" yWindow="45" windowWidth="15600" windowHeight="7995"/>
  </bookViews>
  <sheets>
    <sheet name="01_10_11" sheetId="1" r:id="rId1"/>
    <sheet name="01_09_09" sheetId="2" r:id="rId2"/>
  </sheets>
  <externalReferences>
    <externalReference r:id="rId3"/>
  </externalReferences>
  <calcPr calcId="162913" refMode="R1C1"/>
</workbook>
</file>

<file path=xl/calcChain.xml><?xml version="1.0" encoding="utf-8"?>
<calcChain xmlns="http://schemas.openxmlformats.org/spreadsheetml/2006/main">
  <c r="C17" i="1" l="1"/>
  <c r="E18" i="2"/>
  <c r="D18" i="2"/>
  <c r="D17" i="2"/>
  <c r="C17" i="2"/>
  <c r="E17" i="2" s="1"/>
  <c r="E16" i="2"/>
  <c r="E15" i="2"/>
  <c r="E14" i="2"/>
  <c r="D13" i="2"/>
  <c r="C13" i="2"/>
  <c r="E12" i="2"/>
  <c r="E19" i="2" s="1"/>
  <c r="F19" i="2" s="1"/>
  <c r="D12" i="2"/>
  <c r="D19" i="2" s="1"/>
  <c r="D17" i="1"/>
  <c r="E13" i="2"/>
  <c r="C19" i="2" l="1"/>
</calcChain>
</file>

<file path=xl/sharedStrings.xml><?xml version="1.0" encoding="utf-8"?>
<sst xmlns="http://schemas.openxmlformats.org/spreadsheetml/2006/main" count="63" uniqueCount="43">
  <si>
    <t>Додаток до Статуту</t>
  </si>
  <si>
    <t>Комунального підприємства "Міський торговельний комплекс "Калинівський ринок"</t>
  </si>
  <si>
    <t>СТРУКТУРА СТАТУТНОГО ФОНДУ</t>
  </si>
  <si>
    <t>№  рахунку</t>
  </si>
  <si>
    <t>Найменування основних фондів</t>
  </si>
  <si>
    <t>Первісна вартість (грн.)</t>
  </si>
  <si>
    <t>Балансова вартість (грн.)</t>
  </si>
  <si>
    <t>1.10.100</t>
  </si>
  <si>
    <t>Інвестиційна нерухомість</t>
  </si>
  <si>
    <t>1.10.103</t>
  </si>
  <si>
    <t>Будівлі та споруди</t>
  </si>
  <si>
    <t>1.10.104</t>
  </si>
  <si>
    <t>Машини та обладнання</t>
  </si>
  <si>
    <t>1.10.105</t>
  </si>
  <si>
    <t>Транспортні засоби</t>
  </si>
  <si>
    <t>1.10.106</t>
  </si>
  <si>
    <t>Інструм.,прил.,інвентар</t>
  </si>
  <si>
    <t>1.12.122</t>
  </si>
  <si>
    <t>Права користування майном</t>
  </si>
  <si>
    <t>Разом</t>
  </si>
  <si>
    <t>Головний бухгалтер</t>
  </si>
  <si>
    <t>О.Гаврилець</t>
  </si>
  <si>
    <t>Структура основних засобів звірена:</t>
  </si>
  <si>
    <t>Начальник відділу обліку майна</t>
  </si>
  <si>
    <t>Департаменту економіки міської ради</t>
  </si>
  <si>
    <t>__________________</t>
  </si>
  <si>
    <t>Цибух Л.І.</t>
  </si>
  <si>
    <t>станом на 01.09.2009р.</t>
  </si>
  <si>
    <t>1.12.127</t>
  </si>
  <si>
    <t>Інші нематеріал. активи</t>
  </si>
  <si>
    <r>
      <t xml:space="preserve">       Сума статутного фонду становить: 20659492,01 грн. </t>
    </r>
    <r>
      <rPr>
        <sz val="10"/>
        <rFont val="Arial Cyr"/>
        <charset val="204"/>
      </rPr>
      <t xml:space="preserve"> (Двадцять мільйонів шістсот п'ятдесят дев'ять тисяч чотириста дев'яносто дві грн. 01 коп.)</t>
    </r>
  </si>
  <si>
    <t>Генеральний директор</t>
  </si>
  <si>
    <t>І.Ринжук</t>
  </si>
  <si>
    <t>"______"___________________2009р.</t>
  </si>
  <si>
    <t>"______"___________________201__р.</t>
  </si>
  <si>
    <t>№  балансового рахунку</t>
  </si>
  <si>
    <t>Малоцінні необоротні активи</t>
  </si>
  <si>
    <t>Маслянчук І.В.</t>
  </si>
  <si>
    <t>Орловська І.В.</t>
  </si>
  <si>
    <t>станом на 01.01.2019</t>
  </si>
  <si>
    <r>
      <t xml:space="preserve">       Сума статутного фонду становить: 39181708,32 грн. </t>
    </r>
    <r>
      <rPr>
        <sz val="10"/>
        <rFont val="Arial Cyr"/>
        <charset val="204"/>
      </rPr>
      <t xml:space="preserve"> (Тридцять дев'ять мільйонів сто вісімдесят одна тисяча сімсот вісім грн. 32 коп.)</t>
    </r>
  </si>
  <si>
    <t>Департаменту розвитку міської ради</t>
  </si>
  <si>
    <t>07.11.2019 №1920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</si>
</sst>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3" fillId="0" borderId="1" xfId="0" applyFont="1" applyBorder="1"/>
    <xf numFmtId="4" fontId="3" fillId="0" borderId="1" xfId="0" applyNumberFormat="1" applyFont="1" applyBorder="1" applyAlignment="1">
      <alignment horizontal="center"/>
    </xf>
    <xf numFmtId="4" fontId="3" fillId="0" borderId="0" xfId="0" applyNumberFormat="1" applyFont="1"/>
    <xf numFmtId="0" fontId="3" fillId="0" borderId="0" xfId="0" applyFont="1"/>
    <xf numFmtId="4" fontId="1" fillId="0" borderId="0" xfId="0" applyNumberFormat="1" applyFont="1"/>
    <xf numFmtId="0" fontId="2" fillId="0" borderId="1" xfId="0" applyFont="1" applyBorder="1"/>
    <xf numFmtId="4" fontId="2" fillId="0" borderId="1" xfId="0" applyNumberFormat="1" applyFont="1" applyBorder="1" applyAlignment="1">
      <alignment horizontal="center"/>
    </xf>
    <xf numFmtId="4" fontId="2" fillId="0" borderId="0" xfId="0" applyNumberFormat="1" applyFont="1"/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1088;&#1072;&#1073;&#1086;&#1095;&#1080;&#1077;%20&#1076;&#1086;&#1082;&#1091;&#1084;&#1077;&#1085;&#1090;&#1099;\&#1076;&#1086;&#1082;&#1091;&#1084;&#1077;&#1085;&#1090;&#1080;%20X\2009%20&#1057;&#1090;&#1088;&#1091;&#1082;&#1090;&#1091;&#1088;&#1072;%20&#1057;&#1090;&#1072;&#1090;&#1091;&#1090;&#1085;&#1086;&#1075;&#1086;%20&#1092;&#1086;&#1085;&#1076;&#109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_10_11"/>
      <sheetName val="01_09_09"/>
      <sheetName val="01_01_09"/>
      <sheetName val="Лист2"/>
      <sheetName val="Лист3"/>
    </sheetNames>
    <sheetDataSet>
      <sheetData sheetId="0"/>
      <sheetData sheetId="1"/>
      <sheetData sheetId="2">
        <row r="12">
          <cell r="C12">
            <v>287839.78000000003</v>
          </cell>
        </row>
        <row r="13">
          <cell r="C13">
            <v>14664332.99</v>
          </cell>
        </row>
        <row r="14">
          <cell r="C14">
            <v>1383306.19</v>
          </cell>
        </row>
        <row r="15">
          <cell r="C15">
            <v>504571.25</v>
          </cell>
        </row>
        <row r="16">
          <cell r="C16">
            <v>338205.43</v>
          </cell>
        </row>
        <row r="17">
          <cell r="C17">
            <v>915861</v>
          </cell>
        </row>
        <row r="18">
          <cell r="C18">
            <v>23472.27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abSelected="1" workbookViewId="0">
      <selection activeCell="D4" sqref="D4"/>
    </sheetView>
  </sheetViews>
  <sheetFormatPr defaultRowHeight="12.75" x14ac:dyDescent="0.2"/>
  <cols>
    <col min="1" max="1" width="15.140625" style="17" customWidth="1"/>
    <col min="2" max="2" width="38.85546875" style="1" customWidth="1"/>
    <col min="3" max="3" width="18.140625" style="17" customWidth="1"/>
    <col min="4" max="4" width="19.42578125" style="17" customWidth="1"/>
    <col min="5" max="5" width="16.85546875" style="1" customWidth="1"/>
    <col min="6" max="6" width="12.42578125" style="1" customWidth="1"/>
    <col min="7" max="7" width="13" style="1" customWidth="1"/>
    <col min="8" max="8" width="12.140625" style="1" customWidth="1"/>
    <col min="9" max="16384" width="9.140625" style="1"/>
  </cols>
  <sheetData>
    <row r="1" spans="1:7" x14ac:dyDescent="0.2">
      <c r="C1" s="24" t="s">
        <v>0</v>
      </c>
      <c r="D1" s="24"/>
    </row>
    <row r="2" spans="1:7" ht="40.5" customHeight="1" x14ac:dyDescent="0.2">
      <c r="C2" s="25" t="s">
        <v>1</v>
      </c>
      <c r="D2" s="25"/>
    </row>
    <row r="3" spans="1:7" x14ac:dyDescent="0.2">
      <c r="D3" s="21"/>
    </row>
    <row r="4" spans="1:7" x14ac:dyDescent="0.2">
      <c r="D4" s="21" t="s">
        <v>42</v>
      </c>
    </row>
    <row r="6" spans="1:7" s="2" customFormat="1" ht="30" customHeight="1" x14ac:dyDescent="0.25">
      <c r="A6" s="26" t="s">
        <v>2</v>
      </c>
      <c r="B6" s="26"/>
      <c r="C6" s="26"/>
      <c r="D6" s="26"/>
    </row>
    <row r="7" spans="1:7" ht="30" customHeight="1" x14ac:dyDescent="0.2">
      <c r="A7" s="27" t="s">
        <v>1</v>
      </c>
      <c r="B7" s="27"/>
      <c r="C7" s="27"/>
      <c r="D7" s="27"/>
    </row>
    <row r="8" spans="1:7" ht="30" customHeight="1" x14ac:dyDescent="0.2">
      <c r="A8" s="27" t="s">
        <v>39</v>
      </c>
      <c r="B8" s="27"/>
      <c r="C8" s="27"/>
      <c r="D8" s="27"/>
    </row>
    <row r="9" spans="1:7" ht="15" customHeight="1" x14ac:dyDescent="0.2">
      <c r="A9" s="3"/>
      <c r="B9" s="3"/>
      <c r="C9" s="3"/>
      <c r="D9" s="3"/>
    </row>
    <row r="10" spans="1:7" s="6" customFormat="1" ht="41.25" customHeight="1" x14ac:dyDescent="0.2">
      <c r="A10" s="5" t="s">
        <v>35</v>
      </c>
      <c r="B10" s="4" t="s">
        <v>4</v>
      </c>
      <c r="C10" s="5" t="s">
        <v>5</v>
      </c>
      <c r="D10" s="5" t="s">
        <v>6</v>
      </c>
    </row>
    <row r="11" spans="1:7" s="10" customFormat="1" ht="30" customHeight="1" x14ac:dyDescent="0.2">
      <c r="A11" s="19">
        <v>100</v>
      </c>
      <c r="B11" s="7" t="s">
        <v>8</v>
      </c>
      <c r="C11" s="8">
        <v>169780.33</v>
      </c>
      <c r="D11" s="8">
        <v>66295.929999999993</v>
      </c>
      <c r="E11" s="9"/>
      <c r="F11" s="9"/>
    </row>
    <row r="12" spans="1:7" s="10" customFormat="1" ht="30" customHeight="1" x14ac:dyDescent="0.2">
      <c r="A12" s="19">
        <v>103</v>
      </c>
      <c r="B12" s="7" t="s">
        <v>10</v>
      </c>
      <c r="C12" s="8">
        <v>53804592.399999999</v>
      </c>
      <c r="D12" s="8">
        <v>34238065.549999997</v>
      </c>
      <c r="E12" s="9"/>
      <c r="F12" s="9"/>
      <c r="G12" s="11"/>
    </row>
    <row r="13" spans="1:7" s="10" customFormat="1" ht="30" customHeight="1" x14ac:dyDescent="0.2">
      <c r="A13" s="19">
        <v>104</v>
      </c>
      <c r="B13" s="7" t="s">
        <v>12</v>
      </c>
      <c r="C13" s="8">
        <v>8941078.0999999996</v>
      </c>
      <c r="D13" s="8">
        <v>3647458.12</v>
      </c>
      <c r="E13" s="9"/>
    </row>
    <row r="14" spans="1:7" s="10" customFormat="1" ht="30" customHeight="1" x14ac:dyDescent="0.2">
      <c r="A14" s="19">
        <v>105</v>
      </c>
      <c r="B14" s="7" t="s">
        <v>14</v>
      </c>
      <c r="C14" s="8">
        <v>3887439</v>
      </c>
      <c r="D14" s="8">
        <v>776053.67</v>
      </c>
      <c r="E14" s="9"/>
      <c r="F14" s="9"/>
      <c r="G14" s="9"/>
    </row>
    <row r="15" spans="1:7" s="10" customFormat="1" ht="30" customHeight="1" x14ac:dyDescent="0.2">
      <c r="A15" s="19">
        <v>106</v>
      </c>
      <c r="B15" s="7" t="s">
        <v>16</v>
      </c>
      <c r="C15" s="8">
        <v>1169185.3600000001</v>
      </c>
      <c r="D15" s="8">
        <v>406333.05</v>
      </c>
      <c r="E15" s="9"/>
    </row>
    <row r="16" spans="1:7" s="10" customFormat="1" ht="30" customHeight="1" x14ac:dyDescent="0.2">
      <c r="A16" s="19">
        <v>11</v>
      </c>
      <c r="B16" s="7" t="s">
        <v>36</v>
      </c>
      <c r="C16" s="8">
        <v>2650340.02</v>
      </c>
      <c r="D16" s="8">
        <v>47502</v>
      </c>
      <c r="E16" s="9"/>
    </row>
    <row r="17" spans="1:6" s="2" customFormat="1" ht="30" customHeight="1" x14ac:dyDescent="0.25">
      <c r="A17" s="20" t="s">
        <v>19</v>
      </c>
      <c r="B17" s="12"/>
      <c r="C17" s="13">
        <f>SUM(C11:C16)</f>
        <v>70622415.209999993</v>
      </c>
      <c r="D17" s="13">
        <f>SUM(D11:D16)</f>
        <v>39181708.319999993</v>
      </c>
      <c r="E17" s="14"/>
      <c r="F17" s="11"/>
    </row>
    <row r="18" spans="1:6" s="10" customFormat="1" ht="12.75" customHeight="1" x14ac:dyDescent="0.2">
      <c r="A18" s="3"/>
      <c r="C18" s="3"/>
      <c r="D18" s="3"/>
    </row>
    <row r="19" spans="1:6" s="10" customFormat="1" ht="24.95" customHeight="1" x14ac:dyDescent="0.2">
      <c r="A19" s="23" t="s">
        <v>40</v>
      </c>
      <c r="B19" s="23"/>
      <c r="C19" s="23"/>
      <c r="D19" s="23"/>
    </row>
    <row r="20" spans="1:6" s="10" customFormat="1" ht="49.5" customHeight="1" x14ac:dyDescent="0.2">
      <c r="A20" s="22" t="s">
        <v>31</v>
      </c>
      <c r="B20" s="22"/>
      <c r="C20" s="3"/>
      <c r="D20" s="15" t="s">
        <v>37</v>
      </c>
    </row>
    <row r="21" spans="1:6" s="10" customFormat="1" ht="24.95" customHeight="1" x14ac:dyDescent="0.2">
      <c r="A21" s="22" t="s">
        <v>20</v>
      </c>
      <c r="B21" s="22"/>
      <c r="C21" s="3"/>
      <c r="D21" s="15" t="s">
        <v>38</v>
      </c>
    </row>
    <row r="22" spans="1:6" s="10" customFormat="1" ht="18.75" customHeight="1" x14ac:dyDescent="0.2">
      <c r="A22" s="3"/>
      <c r="C22" s="3"/>
      <c r="D22" s="3"/>
    </row>
    <row r="23" spans="1:6" x14ac:dyDescent="0.2">
      <c r="C23" s="16" t="s">
        <v>22</v>
      </c>
    </row>
    <row r="24" spans="1:6" x14ac:dyDescent="0.2">
      <c r="C24" s="18" t="s">
        <v>23</v>
      </c>
    </row>
    <row r="25" spans="1:6" x14ac:dyDescent="0.2">
      <c r="C25" s="18" t="s">
        <v>41</v>
      </c>
    </row>
    <row r="26" spans="1:6" ht="27" customHeight="1" x14ac:dyDescent="0.2">
      <c r="C26" s="16" t="s">
        <v>25</v>
      </c>
      <c r="D26" s="17" t="s">
        <v>26</v>
      </c>
    </row>
    <row r="27" spans="1:6" ht="28.5" customHeight="1" x14ac:dyDescent="0.2">
      <c r="C27" s="18" t="s">
        <v>34</v>
      </c>
    </row>
  </sheetData>
  <mergeCells count="8">
    <mergeCell ref="A21:B21"/>
    <mergeCell ref="A20:B20"/>
    <mergeCell ref="A19:D19"/>
    <mergeCell ref="C1:D1"/>
    <mergeCell ref="C2:D2"/>
    <mergeCell ref="A6:D6"/>
    <mergeCell ref="A7:D7"/>
    <mergeCell ref="A8:D8"/>
  </mergeCells>
  <pageMargins left="0.78740157480314965" right="0.19685039370078741" top="0.98425196850393704" bottom="0.9842519685039370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opLeftCell="A10" workbookViewId="0">
      <selection activeCell="A21" sqref="A21:B27"/>
    </sheetView>
  </sheetViews>
  <sheetFormatPr defaultRowHeight="12.75" x14ac:dyDescent="0.2"/>
  <cols>
    <col min="1" max="1" width="15.140625" style="1" customWidth="1"/>
    <col min="2" max="2" width="38.85546875" style="1" customWidth="1"/>
    <col min="3" max="3" width="18.140625" style="17" customWidth="1"/>
    <col min="4" max="4" width="19.42578125" style="17" customWidth="1"/>
    <col min="5" max="5" width="16.85546875" style="1" customWidth="1"/>
    <col min="6" max="6" width="12.42578125" style="1" customWidth="1"/>
    <col min="7" max="7" width="13" style="1" customWidth="1"/>
    <col min="8" max="8" width="12.140625" style="1" customWidth="1"/>
    <col min="9" max="16384" width="9.140625" style="1"/>
  </cols>
  <sheetData>
    <row r="1" spans="1:7" x14ac:dyDescent="0.2">
      <c r="C1" s="24" t="s">
        <v>0</v>
      </c>
      <c r="D1" s="24"/>
    </row>
    <row r="2" spans="1:7" ht="40.5" customHeight="1" x14ac:dyDescent="0.2">
      <c r="C2" s="25" t="s">
        <v>1</v>
      </c>
      <c r="D2" s="25"/>
    </row>
    <row r="7" spans="1:7" s="2" customFormat="1" ht="30" customHeight="1" x14ac:dyDescent="0.25">
      <c r="A7" s="26" t="s">
        <v>2</v>
      </c>
      <c r="B7" s="26"/>
      <c r="C7" s="26"/>
      <c r="D7" s="26"/>
    </row>
    <row r="8" spans="1:7" ht="30" customHeight="1" x14ac:dyDescent="0.2">
      <c r="A8" s="27" t="s">
        <v>1</v>
      </c>
      <c r="B8" s="27"/>
      <c r="C8" s="27"/>
      <c r="D8" s="27"/>
    </row>
    <row r="9" spans="1:7" ht="30" customHeight="1" x14ac:dyDescent="0.2">
      <c r="A9" s="27" t="s">
        <v>27</v>
      </c>
      <c r="B9" s="27"/>
      <c r="C9" s="27"/>
      <c r="D9" s="27"/>
    </row>
    <row r="10" spans="1:7" ht="15" customHeight="1" x14ac:dyDescent="0.2">
      <c r="A10" s="3"/>
      <c r="B10" s="3"/>
      <c r="C10" s="3"/>
      <c r="D10" s="3"/>
    </row>
    <row r="11" spans="1:7" s="6" customFormat="1" ht="41.25" customHeight="1" x14ac:dyDescent="0.2">
      <c r="A11" s="4" t="s">
        <v>3</v>
      </c>
      <c r="B11" s="4" t="s">
        <v>4</v>
      </c>
      <c r="C11" s="5" t="s">
        <v>5</v>
      </c>
      <c r="D11" s="5" t="s">
        <v>6</v>
      </c>
    </row>
    <row r="12" spans="1:7" s="10" customFormat="1" ht="30" customHeight="1" x14ac:dyDescent="0.2">
      <c r="A12" s="7" t="s">
        <v>7</v>
      </c>
      <c r="B12" s="7" t="s">
        <v>8</v>
      </c>
      <c r="C12" s="8">
        <v>287839.78000000003</v>
      </c>
      <c r="D12" s="8">
        <f>C12-127744.88</f>
        <v>160094.90000000002</v>
      </c>
      <c r="E12" s="9">
        <f>C12-'[1]01_01_09'!C12</f>
        <v>0</v>
      </c>
    </row>
    <row r="13" spans="1:7" s="10" customFormat="1" ht="30" customHeight="1" x14ac:dyDescent="0.2">
      <c r="A13" s="7" t="s">
        <v>9</v>
      </c>
      <c r="B13" s="7" t="s">
        <v>10</v>
      </c>
      <c r="C13" s="8">
        <f>16749424.33+6061724.8</f>
        <v>22811149.129999999</v>
      </c>
      <c r="D13" s="8">
        <f>12499252.65+6061724.8</f>
        <v>18560977.449999999</v>
      </c>
      <c r="E13" s="9">
        <f>C13-'[1]01_01_09'!C13</f>
        <v>8146816.1399999987</v>
      </c>
      <c r="F13" s="9"/>
      <c r="G13" s="11"/>
    </row>
    <row r="14" spans="1:7" s="10" customFormat="1" ht="30" customHeight="1" x14ac:dyDescent="0.2">
      <c r="A14" s="7" t="s">
        <v>11</v>
      </c>
      <c r="B14" s="7" t="s">
        <v>12</v>
      </c>
      <c r="C14" s="8">
        <v>1451696.84</v>
      </c>
      <c r="D14" s="8">
        <v>698592.33</v>
      </c>
      <c r="E14" s="9">
        <f>C14-'[1]01_01_09'!C14</f>
        <v>68390.65000000014</v>
      </c>
    </row>
    <row r="15" spans="1:7" s="10" customFormat="1" ht="30" customHeight="1" x14ac:dyDescent="0.2">
      <c r="A15" s="7" t="s">
        <v>13</v>
      </c>
      <c r="B15" s="7" t="s">
        <v>14</v>
      </c>
      <c r="C15" s="8">
        <v>504571.25</v>
      </c>
      <c r="D15" s="8">
        <v>118688.25</v>
      </c>
      <c r="E15" s="9">
        <f>C15-'[1]01_01_09'!C15</f>
        <v>0</v>
      </c>
      <c r="F15" s="9"/>
      <c r="G15" s="9"/>
    </row>
    <row r="16" spans="1:7" s="10" customFormat="1" ht="30" customHeight="1" x14ac:dyDescent="0.2">
      <c r="A16" s="7" t="s">
        <v>15</v>
      </c>
      <c r="B16" s="7" t="s">
        <v>16</v>
      </c>
      <c r="C16" s="8">
        <v>393861.54</v>
      </c>
      <c r="D16" s="8">
        <v>188097.88</v>
      </c>
      <c r="E16" s="9">
        <f>C16-'[1]01_01_09'!C16</f>
        <v>55656.109999999986</v>
      </c>
    </row>
    <row r="17" spans="1:6" s="10" customFormat="1" ht="30" customHeight="1" x14ac:dyDescent="0.2">
      <c r="A17" s="7" t="s">
        <v>17</v>
      </c>
      <c r="B17" s="7" t="s">
        <v>18</v>
      </c>
      <c r="C17" s="8">
        <f>915861+4125</f>
        <v>919986</v>
      </c>
      <c r="D17" s="8">
        <f>915861+4125</f>
        <v>919986</v>
      </c>
      <c r="E17" s="9">
        <f>C17-'[1]01_01_09'!C17</f>
        <v>4125</v>
      </c>
    </row>
    <row r="18" spans="1:6" s="10" customFormat="1" ht="30" customHeight="1" x14ac:dyDescent="0.2">
      <c r="A18" s="7" t="s">
        <v>28</v>
      </c>
      <c r="B18" s="7" t="s">
        <v>29</v>
      </c>
      <c r="C18" s="8">
        <v>23353.1</v>
      </c>
      <c r="D18" s="8">
        <f>C18-10297.9</f>
        <v>13055.199999999999</v>
      </c>
      <c r="E18" s="9">
        <f>C18-'[1]01_01_09'!C18</f>
        <v>-119.17000000000189</v>
      </c>
    </row>
    <row r="19" spans="1:6" s="2" customFormat="1" ht="30" customHeight="1" x14ac:dyDescent="0.25">
      <c r="A19" s="12" t="s">
        <v>19</v>
      </c>
      <c r="B19" s="12"/>
      <c r="C19" s="13">
        <f>SUM(C12:C18)</f>
        <v>26392457.640000001</v>
      </c>
      <c r="D19" s="13">
        <f>SUM(D12:D18)</f>
        <v>20659492.009999994</v>
      </c>
      <c r="E19" s="14">
        <f>SUM(E12:E18)</f>
        <v>8274868.7299999995</v>
      </c>
      <c r="F19" s="11">
        <f>E19-6061724.8</f>
        <v>2213143.9299999997</v>
      </c>
    </row>
    <row r="20" spans="1:6" s="10" customFormat="1" ht="12.75" customHeight="1" x14ac:dyDescent="0.2">
      <c r="C20" s="3"/>
      <c r="D20" s="3"/>
    </row>
    <row r="21" spans="1:6" s="10" customFormat="1" ht="24.95" customHeight="1" x14ac:dyDescent="0.2">
      <c r="A21" s="23" t="s">
        <v>30</v>
      </c>
      <c r="B21" s="23"/>
      <c r="C21" s="23"/>
      <c r="D21" s="23"/>
    </row>
    <row r="22" spans="1:6" s="10" customFormat="1" ht="70.5" customHeight="1" x14ac:dyDescent="0.2">
      <c r="A22" s="10" t="s">
        <v>31</v>
      </c>
      <c r="C22" s="3"/>
      <c r="D22" s="15" t="s">
        <v>32</v>
      </c>
    </row>
    <row r="23" spans="1:6" s="10" customFormat="1" ht="24.95" customHeight="1" x14ac:dyDescent="0.2">
      <c r="A23" s="10" t="s">
        <v>20</v>
      </c>
      <c r="C23" s="3"/>
      <c r="D23" s="15" t="s">
        <v>21</v>
      </c>
    </row>
    <row r="24" spans="1:6" s="10" customFormat="1" ht="18.75" customHeight="1" x14ac:dyDescent="0.2">
      <c r="C24" s="3"/>
      <c r="D24" s="3"/>
    </row>
    <row r="25" spans="1:6" x14ac:dyDescent="0.2">
      <c r="C25" s="16" t="s">
        <v>22</v>
      </c>
    </row>
    <row r="26" spans="1:6" x14ac:dyDescent="0.2">
      <c r="C26" s="16" t="s">
        <v>23</v>
      </c>
    </row>
    <row r="27" spans="1:6" x14ac:dyDescent="0.2">
      <c r="C27" s="16" t="s">
        <v>24</v>
      </c>
    </row>
    <row r="28" spans="1:6" ht="18" customHeight="1" x14ac:dyDescent="0.2">
      <c r="C28" s="16" t="s">
        <v>25</v>
      </c>
      <c r="D28" s="17" t="s">
        <v>26</v>
      </c>
    </row>
    <row r="29" spans="1:6" ht="18" customHeight="1" x14ac:dyDescent="0.2">
      <c r="C29" s="16" t="s">
        <v>33</v>
      </c>
    </row>
  </sheetData>
  <mergeCells count="6">
    <mergeCell ref="A21:D21"/>
    <mergeCell ref="C1:D1"/>
    <mergeCell ref="C2:D2"/>
    <mergeCell ref="A7:D7"/>
    <mergeCell ref="A8:D8"/>
    <mergeCell ref="A9:D9"/>
  </mergeCells>
  <pageMargins left="0.78740157480314965" right="0.19685039370078741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01_10_11</vt:lpstr>
      <vt:lpstr>01_09_09</vt:lpstr>
    </vt:vector>
  </TitlesOfParts>
  <Company>DG Win&amp;Soft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МАРТА</dc:creator>
  <cp:lastModifiedBy>kompvid2</cp:lastModifiedBy>
  <cp:lastPrinted>2019-03-04T08:38:38Z</cp:lastPrinted>
  <dcterms:created xsi:type="dcterms:W3CDTF">2012-01-04T16:30:40Z</dcterms:created>
  <dcterms:modified xsi:type="dcterms:W3CDTF">2019-12-18T10:45:35Z</dcterms:modified>
</cp:coreProperties>
</file>