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225" windowWidth="15150" windowHeight="8265"/>
  </bookViews>
  <sheets>
    <sheet name="Додаток 8" sheetId="1" r:id="rId1"/>
  </sheets>
  <definedNames>
    <definedName name="_xlnm.Print_Titles" localSheetId="0">'Додаток 8'!$9:$11</definedName>
    <definedName name="_xlnm.Print_Area" localSheetId="0">'Додаток 8'!$A$1:$J$62</definedName>
  </definedNames>
  <calcPr calcId="162913" fullCalcOnLoad="1"/>
</workbook>
</file>

<file path=xl/calcChain.xml><?xml version="1.0" encoding="utf-8"?>
<calcChain xmlns="http://schemas.openxmlformats.org/spreadsheetml/2006/main">
  <c r="I12" i="1" l="1"/>
  <c r="I23" i="1" s="1"/>
  <c r="I24" i="1"/>
  <c r="I26" i="1"/>
  <c r="I33" i="1"/>
  <c r="I34" i="1"/>
  <c r="I38" i="1"/>
  <c r="I42" i="1"/>
  <c r="I39" i="1" s="1"/>
  <c r="I51" i="1"/>
  <c r="I50" i="1" s="1"/>
  <c r="I52" i="1" s="1"/>
  <c r="I53" i="1"/>
  <c r="I55" i="1" s="1"/>
  <c r="I47" i="1"/>
  <c r="I43" i="1"/>
  <c r="I49" i="1"/>
  <c r="I56" i="1"/>
  <c r="I58" i="1" s="1"/>
  <c r="J12" i="1"/>
  <c r="J23" i="1"/>
  <c r="J24" i="1"/>
  <c r="J26" i="1" s="1"/>
  <c r="J33" i="1"/>
  <c r="J34" i="1"/>
  <c r="J38" i="1" s="1"/>
  <c r="J42" i="1"/>
  <c r="J50" i="1"/>
  <c r="J52" i="1"/>
  <c r="J53" i="1"/>
  <c r="J55" i="1" s="1"/>
  <c r="J47" i="1"/>
  <c r="J43" i="1"/>
  <c r="J49" i="1" s="1"/>
  <c r="J58" i="1"/>
  <c r="H12" i="1"/>
  <c r="H23" i="1"/>
  <c r="H24" i="1"/>
  <c r="H26" i="1" s="1"/>
  <c r="H33" i="1"/>
  <c r="H36" i="1"/>
  <c r="H38" i="1" s="1"/>
  <c r="H39" i="1"/>
  <c r="H42" i="1"/>
  <c r="H53" i="1"/>
  <c r="H55" i="1" s="1"/>
  <c r="H46" i="1"/>
  <c r="H43" i="1"/>
  <c r="H49" i="1"/>
  <c r="H56" i="1"/>
  <c r="H58" i="1" s="1"/>
  <c r="G13" i="1"/>
  <c r="G14" i="1"/>
  <c r="G12" i="1" s="1"/>
  <c r="G23" i="1" s="1"/>
  <c r="G15" i="1"/>
  <c r="G16" i="1"/>
  <c r="G17" i="1"/>
  <c r="G18" i="1"/>
  <c r="G19" i="1"/>
  <c r="G20" i="1"/>
  <c r="G21" i="1"/>
  <c r="G22" i="1"/>
  <c r="G25" i="1"/>
  <c r="G24" i="1"/>
  <c r="G26" i="1" s="1"/>
  <c r="G28" i="1"/>
  <c r="G29" i="1"/>
  <c r="G33" i="1"/>
  <c r="G30" i="1"/>
  <c r="G31" i="1"/>
  <c r="G32" i="1"/>
  <c r="G27" i="1"/>
  <c r="G35" i="1"/>
  <c r="G34" i="1" s="1"/>
  <c r="G38" i="1" s="1"/>
  <c r="G36" i="1"/>
  <c r="G40" i="1"/>
  <c r="G42" i="1" s="1"/>
  <c r="G39" i="1" s="1"/>
  <c r="G50" i="1"/>
  <c r="G52" i="1" s="1"/>
  <c r="G48" i="1"/>
  <c r="G43" i="1" s="1"/>
  <c r="G49" i="1" s="1"/>
  <c r="G46" i="1"/>
  <c r="G45" i="1"/>
  <c r="G44" i="1"/>
  <c r="G47" i="1"/>
  <c r="G57" i="1"/>
  <c r="G56" i="1"/>
  <c r="G58" i="1" s="1"/>
  <c r="H34" i="1"/>
  <c r="J27" i="1"/>
  <c r="I27" i="1"/>
  <c r="H27" i="1"/>
  <c r="G54" i="1"/>
  <c r="H59" i="1" l="1"/>
  <c r="J59" i="1"/>
  <c r="I59" i="1"/>
  <c r="G53" i="1"/>
  <c r="G55" i="1" s="1"/>
  <c r="G59" i="1" s="1"/>
</calcChain>
</file>

<file path=xl/sharedStrings.xml><?xml version="1.0" encoding="utf-8"?>
<sst xmlns="http://schemas.openxmlformats.org/spreadsheetml/2006/main" count="169" uniqueCount="132">
  <si>
    <t>(грн.)</t>
  </si>
  <si>
    <t>Загальний фонд</t>
  </si>
  <si>
    <t>до рішення міської ради</t>
  </si>
  <si>
    <t>Спеціальний фонд</t>
  </si>
  <si>
    <t>VIІ скликання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</si>
  <si>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</si>
  <si>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</si>
  <si>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</si>
  <si>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</si>
  <si>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</si>
  <si>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</si>
  <si>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</si>
  <si>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</si>
  <si>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</si>
  <si>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</si>
  <si>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</si>
  <si>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</si>
  <si>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</si>
  <si>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</si>
  <si>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</si>
  <si>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2010</t>
  </si>
  <si>
    <t>0731</t>
  </si>
  <si>
    <t>Багатопрофільна стаціонарна медична допомога населенню</t>
  </si>
  <si>
    <t>0700000</t>
  </si>
  <si>
    <t>0712010</t>
  </si>
  <si>
    <t>Зміни до розподілу витрат міського бюджету на реалізацію міських програм у 2019 році</t>
  </si>
  <si>
    <t>0712030</t>
  </si>
  <si>
    <t>2030</t>
  </si>
  <si>
    <t>0733</t>
  </si>
  <si>
    <t>Лікарсько-акушерська допомога вагітним, породіллям та новонародженим</t>
  </si>
  <si>
    <t>1000000</t>
  </si>
  <si>
    <t>Програма розвитку культури міста Чернівців на 2018-2020 роки "Чернівці - місто культури"</t>
  </si>
  <si>
    <t xml:space="preserve">Рішення 44 сесії міської ради  VIІ скликання від 08.12.2017 р. №990 </t>
  </si>
  <si>
    <t>Програма розвитку "Охорона здоров'я" м. Чернівців на 2017-2019 роки</t>
  </si>
  <si>
    <t>Рішення 68 сесії міської ради VIІ скликання від 28.02.2019р. №1641</t>
  </si>
  <si>
    <t xml:space="preserve">Секретар Чернівецької міської ради                                                                                                                                        В. Продан                                                                                         </t>
  </si>
  <si>
    <t>Управління забезпечення медичного обслуговування у сфері охорони здоров`я Чернівецької міської ради</t>
  </si>
  <si>
    <t>Управління культури Чернівецької міської ради</t>
  </si>
  <si>
    <t>1014082</t>
  </si>
  <si>
    <t>0829</t>
  </si>
  <si>
    <t>0712100</t>
  </si>
  <si>
    <t>0722</t>
  </si>
  <si>
    <t>2100</t>
  </si>
  <si>
    <t>Стоматологічна допомога населенню</t>
  </si>
  <si>
    <t>Інші заходи в галузі культури і мистецтва</t>
  </si>
  <si>
    <t>1600000</t>
  </si>
  <si>
    <t>Департамент містобудівного комплексу та земельних відносин Чернівецької міської ради</t>
  </si>
  <si>
    <t>1611010</t>
  </si>
  <si>
    <t>0910</t>
  </si>
  <si>
    <t>Надання дошкільної освіти</t>
  </si>
  <si>
    <t>1611020</t>
  </si>
  <si>
    <t>1020</t>
  </si>
  <si>
    <t>0921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</si>
  <si>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</si>
  <si>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1617363</t>
  </si>
  <si>
    <t>7363</t>
  </si>
  <si>
    <t>0490</t>
  </si>
  <si>
    <t>Виконання інвестиційних проектів в рамках здійснення заходів щодо соціально - економічного розвитку окремих територій</t>
  </si>
  <si>
    <t>0443</t>
  </si>
  <si>
    <t>Будівництво обєктів житлово-комунального господарства</t>
  </si>
  <si>
    <t>Будівництво освітніх установ та закладів</t>
  </si>
  <si>
    <t>0600000</t>
  </si>
  <si>
    <t>Управління освіти Чернівецької міської ради</t>
  </si>
  <si>
    <t>Програма фінансування робіт пов'язаних з благоустроєм м. Чернівців на 2018-2021 роки</t>
  </si>
  <si>
    <t xml:space="preserve">Рішення 46 сесії міської ради  VIІ скликання від 26.12.2017 р. №1046 </t>
  </si>
  <si>
    <t>0618340</t>
  </si>
  <si>
    <t>0540</t>
  </si>
  <si>
    <t>Природоохоронні заходи за рахунок цільових фондів</t>
  </si>
  <si>
    <t>1200000</t>
  </si>
  <si>
    <t>1216017</t>
  </si>
  <si>
    <t>0620</t>
  </si>
  <si>
    <t>Інша діяльність, пов"язана з експлуатацією об"єктів житлово-комунального госопдарства</t>
  </si>
  <si>
    <t>Департамент житлово-комунального господарства Чернівецької  міської ради</t>
  </si>
  <si>
    <t>Рішення 68 сесії міської ради  VIІ скликання від 05.03.2019 р. №1684</t>
  </si>
  <si>
    <t>1216030</t>
  </si>
  <si>
    <t>6030</t>
  </si>
  <si>
    <t>Організація благоустрою населених пунктів</t>
  </si>
  <si>
    <t>Департамент житлово-комунального господарства Чернівецької міської ради</t>
  </si>
  <si>
    <t>Програма фінансової підтримки комунальних підприємств міста Чернівців та здійснння внесків до їх статуних капіталів на 2017-2022 роки (покриття збитків, які виникли на комунальних підприємствах внаслідок неефективного менеджменту та інші заходи)</t>
  </si>
  <si>
    <t xml:space="preserve">Рішення 21 сесії міської ради  VIІ скликання від 02.02.2017 р. №567 </t>
  </si>
  <si>
    <t>1217670</t>
  </si>
  <si>
    <t>7670</t>
  </si>
  <si>
    <t>Внески до статутного капіталу субєктів господарювання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</si>
  <si>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</si>
  <si>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</si>
  <si>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</si>
  <si>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</si>
  <si>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0712111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</si>
  <si>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</si>
  <si>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</si>
  <si>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</si>
  <si>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</si>
  <si>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</si>
  <si>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</si>
  <si>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0712144</t>
  </si>
  <si>
    <t>2144</t>
  </si>
  <si>
    <t>0763</t>
  </si>
  <si>
    <t>Централізовані заходи з лікування хворих на цукровий та нецукровий діабет</t>
  </si>
  <si>
    <t>0712146</t>
  </si>
  <si>
    <t>2146</t>
  </si>
  <si>
    <t>Відшкодування вартості лікарських засобів для лікування окремих захворювань</t>
  </si>
  <si>
    <t>0717363</t>
  </si>
  <si>
    <t>Виконання інвестиційних проектів в рамках здійснення заходів щодо соціально-економічного розвитку окремих територій</t>
  </si>
  <si>
    <t>0717691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</si>
  <si>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</si>
  <si>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Програма розвитку освіти міста Чернівців на 2017-2020 роки</t>
  </si>
  <si>
    <t>Рішення 67 сесії міської ради VIІ скликання від 18.02.2019р. №1626</t>
  </si>
  <si>
    <t>0617363</t>
  </si>
  <si>
    <t>1017691</t>
  </si>
  <si>
    <t>7691</t>
  </si>
  <si>
    <t>1100000</t>
  </si>
  <si>
    <t>Управління по фізичній культурі та спорту Чернівецької міської ради</t>
  </si>
  <si>
    <t>Програма розвитку фізичної культури і спорту в  м. Чернівцях на 2017-2020 роки</t>
  </si>
  <si>
    <t>Рішення 18 сесії міської ради  VIІ скликання від 01.12.2016 р. №482</t>
  </si>
  <si>
    <t>1115011</t>
  </si>
  <si>
    <t>0810</t>
  </si>
  <si>
    <t>Проведення навчально-тренувальних зборів і змагань з олімпійських видів спорту</t>
  </si>
  <si>
    <t>1115012</t>
  </si>
  <si>
    <t>Проведення навчально-тренувальних зборів і змагань з неолімпійських видів спорту</t>
  </si>
  <si>
    <t>Утримання та навчально-тренувальна робота комунальних дитячо-юнацьких спортивних шкіл</t>
  </si>
  <si>
    <t>Утримання та фінансова підтримка спортивних споруд</t>
  </si>
  <si>
    <t>1117363</t>
  </si>
  <si>
    <t>0200000</t>
  </si>
  <si>
    <t>Виконавчий комітет Чернівецької міської ради</t>
  </si>
  <si>
    <t>Програма реалізації Бюджету ініціатив чернівчан (бюджету участі) у місті Чернівцях на 2016-2020 роки</t>
  </si>
  <si>
    <t xml:space="preserve">Рішення 70 сесії міської ради  VIІ скликання від 20.06.2019 р. № 1751  </t>
  </si>
  <si>
    <t>0217691</t>
  </si>
  <si>
    <t>Додаток 8</t>
  </si>
  <si>
    <t>Програма з будівництва об'єктів житла і соціальної сфери в місті Чернівцях на 2017-2020 роки "Сучасне місто"</t>
  </si>
  <si>
    <t>Рішення 72 сесії міської ради  VIІ скликання від 26.09.2019 р. № 1851,</t>
  </si>
  <si>
    <t>Програма будівництва, реконструкції та капітального ремонту об"єктів житлово-комунального господарства в м.Чернівцях на 2017-2021 роки "Комфортне місто"</t>
  </si>
  <si>
    <r>
      <rPr>
        <u/>
        <sz val="12"/>
        <rFont val="Times New Roman"/>
        <family val="1"/>
        <charset val="204"/>
      </rPr>
      <t>24.10.2019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1880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</si>
</sst>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vertical="center" wrapText="1"/>
    </xf>
    <xf numFmtId="3" fontId="3" fillId="0" borderId="2" xfId="0" applyNumberFormat="1" applyFont="1" applyBorder="1" applyAlignment="1">
      <alignment vertical="center"/>
    </xf>
    <xf numFmtId="0" fontId="3" fillId="0" borderId="1" xfId="1" quotePrefix="1" applyFont="1" applyBorder="1" applyAlignment="1">
      <alignment horizontal="left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left" vertical="top" wrapText="1"/>
    </xf>
    <xf numFmtId="4" fontId="5" fillId="0" borderId="0" xfId="0" applyNumberFormat="1" applyFont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5" fillId="0" borderId="1" xfId="0" applyNumberFormat="1" applyFont="1" applyBorder="1" applyAlignment="1">
      <alignment vertical="center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/>
    </xf>
    <xf numFmtId="49" fontId="9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</cellXfs>
  <cellStyles count="2">
    <cellStyle name="Обычный" xfId="0" builtinId="0"/>
    <cellStyle name="Обычный_дод.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showZeros="0" tabSelected="1" view="pageBreakPreview" zoomScale="75" zoomScaleNormal="75" zoomScaleSheetLayoutView="80" workbookViewId="0">
      <pane ySplit="11" topLeftCell="A57" activePane="bottomLeft" state="frozen"/>
      <selection pane="bottomLeft" activeCell="I4" sqref="I4:J4"/>
    </sheetView>
  </sheetViews>
  <sheetFormatPr defaultRowHeight="12.75" x14ac:dyDescent="0.2"/>
  <cols>
    <col min="1" max="3" width="13.28515625" style="1" customWidth="1"/>
    <col min="4" max="4" width="46.8554687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5" style="5" customWidth="1"/>
    <col min="10" max="10" width="13.140625" style="5" customWidth="1"/>
    <col min="11" max="11" width="12.140625" style="2" bestFit="1" customWidth="1"/>
    <col min="12" max="12" width="12.710937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8" customHeight="1" x14ac:dyDescent="0.25">
      <c r="I1" s="76" t="s">
        <v>127</v>
      </c>
      <c r="J1" s="76"/>
    </row>
    <row r="2" spans="1:10" ht="18" customHeight="1" x14ac:dyDescent="0.25">
      <c r="I2" s="76" t="s">
        <v>2</v>
      </c>
      <c r="J2" s="76"/>
    </row>
    <row r="3" spans="1:10" ht="18" customHeight="1" x14ac:dyDescent="0.25">
      <c r="I3" s="35" t="s">
        <v>4</v>
      </c>
      <c r="J3" s="35"/>
    </row>
    <row r="4" spans="1:10" ht="18" customHeight="1" x14ac:dyDescent="0.25">
      <c r="I4" s="76" t="s">
        <v>131</v>
      </c>
      <c r="J4" s="76"/>
    </row>
    <row r="6" spans="1:10" ht="21" customHeight="1" x14ac:dyDescent="0.3">
      <c r="A6" s="77" t="s">
        <v>25</v>
      </c>
      <c r="B6" s="77"/>
      <c r="C6" s="77"/>
      <c r="D6" s="77"/>
      <c r="E6" s="77"/>
      <c r="F6" s="77"/>
      <c r="G6" s="77"/>
      <c r="H6" s="77"/>
      <c r="I6" s="77"/>
      <c r="J6" s="77"/>
    </row>
    <row r="7" spans="1:10" ht="11.25" customHeight="1" x14ac:dyDescent="0.3">
      <c r="A7" s="78"/>
      <c r="B7" s="78"/>
      <c r="C7" s="78"/>
      <c r="D7" s="78"/>
      <c r="E7" s="78"/>
      <c r="F7" s="78"/>
      <c r="G7" s="78"/>
      <c r="H7" s="78"/>
      <c r="I7" s="78"/>
      <c r="J7" s="78"/>
    </row>
    <row r="8" spans="1:10" ht="14.25" customHeight="1" x14ac:dyDescent="0.25">
      <c r="I8" s="6"/>
      <c r="J8" s="36" t="s">
        <v>0</v>
      </c>
    </row>
    <row r="9" spans="1:10" s="3" customFormat="1" ht="40.15" customHeight="1" x14ac:dyDescent="0.2">
      <c r="A9" s="74" t="s">
        <v>5</v>
      </c>
      <c r="B9" s="74" t="s">
        <v>6</v>
      </c>
      <c r="C9" s="74" t="s">
        <v>7</v>
      </c>
      <c r="D9" s="75" t="s">
        <v>8</v>
      </c>
      <c r="E9" s="73" t="s">
        <v>9</v>
      </c>
      <c r="F9" s="73" t="s">
        <v>18</v>
      </c>
      <c r="G9" s="73" t="s">
        <v>10</v>
      </c>
      <c r="H9" s="73" t="s">
        <v>1</v>
      </c>
      <c r="I9" s="73" t="s">
        <v>3</v>
      </c>
      <c r="J9" s="73"/>
    </row>
    <row r="10" spans="1:10" s="3" customFormat="1" ht="66" customHeight="1" x14ac:dyDescent="0.2">
      <c r="A10" s="74"/>
      <c r="B10" s="74"/>
      <c r="C10" s="74"/>
      <c r="D10" s="75"/>
      <c r="E10" s="73"/>
      <c r="F10" s="73"/>
      <c r="G10" s="73"/>
      <c r="H10" s="73"/>
      <c r="I10" s="16" t="s">
        <v>11</v>
      </c>
      <c r="J10" s="16" t="s">
        <v>12</v>
      </c>
    </row>
    <row r="11" spans="1:10" s="3" customFormat="1" ht="13.5" customHeight="1" x14ac:dyDescent="0.2">
      <c r="A11" s="40" t="s">
        <v>15</v>
      </c>
      <c r="B11" s="40" t="s">
        <v>16</v>
      </c>
      <c r="C11" s="40" t="s">
        <v>17</v>
      </c>
      <c r="D11" s="41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</row>
    <row r="12" spans="1:10" s="3" customFormat="1" ht="39" customHeight="1" x14ac:dyDescent="0.2">
      <c r="A12" s="20" t="s">
        <v>23</v>
      </c>
      <c r="B12" s="20"/>
      <c r="C12" s="20"/>
      <c r="D12" s="21" t="s">
        <v>36</v>
      </c>
      <c r="E12" s="73" t="s">
        <v>33</v>
      </c>
      <c r="F12" s="73" t="s">
        <v>34</v>
      </c>
      <c r="G12" s="25">
        <f>SUM(G13:G22)</f>
        <v>3202590</v>
      </c>
      <c r="H12" s="25">
        <f>SUM(H13:H22)</f>
        <v>3258065</v>
      </c>
      <c r="I12" s="25">
        <f>SUM(I13:I22)</f>
        <v>-55475</v>
      </c>
      <c r="J12" s="25">
        <f>SUM(J13:J22)</f>
        <v>1038495</v>
      </c>
    </row>
    <row r="13" spans="1:10" s="3" customFormat="1" ht="28.5" customHeight="1" x14ac:dyDescent="0.2">
      <c r="A13" s="22" t="s">
        <v>24</v>
      </c>
      <c r="B13" s="22" t="s">
        <v>20</v>
      </c>
      <c r="C13" s="22" t="s">
        <v>21</v>
      </c>
      <c r="D13" s="42" t="s">
        <v>22</v>
      </c>
      <c r="E13" s="73"/>
      <c r="F13" s="73"/>
      <c r="G13" s="27">
        <f t="shared" ref="G13:G22" si="0">H13+I13</f>
        <v>276857</v>
      </c>
      <c r="H13" s="27">
        <v>1012500</v>
      </c>
      <c r="I13" s="27">
        <v>-735643</v>
      </c>
      <c r="J13" s="27"/>
    </row>
    <row r="14" spans="1:10" s="3" customFormat="1" ht="29.25" customHeight="1" x14ac:dyDescent="0.2">
      <c r="A14" s="28" t="s">
        <v>26</v>
      </c>
      <c r="B14" s="28" t="s">
        <v>27</v>
      </c>
      <c r="C14" s="29" t="s">
        <v>28</v>
      </c>
      <c r="D14" s="30" t="s">
        <v>29</v>
      </c>
      <c r="E14" s="73"/>
      <c r="F14" s="73"/>
      <c r="G14" s="27">
        <f t="shared" si="0"/>
        <v>-451917</v>
      </c>
      <c r="H14" s="27">
        <v>783000</v>
      </c>
      <c r="I14" s="27">
        <v>-1234917</v>
      </c>
      <c r="J14" s="27">
        <v>-13590</v>
      </c>
    </row>
    <row r="15" spans="1:10" s="3" customFormat="1" ht="29.25" customHeight="1" x14ac:dyDescent="0.2">
      <c r="A15" s="37" t="s">
        <v>83</v>
      </c>
      <c r="B15" s="37" t="s">
        <v>84</v>
      </c>
      <c r="C15" s="38" t="s">
        <v>85</v>
      </c>
      <c r="D15" s="39" t="s">
        <v>86</v>
      </c>
      <c r="E15" s="73"/>
      <c r="F15" s="73"/>
      <c r="G15" s="27">
        <f t="shared" si="0"/>
        <v>-10315</v>
      </c>
      <c r="H15" s="27"/>
      <c r="I15" s="27">
        <v>-10315</v>
      </c>
      <c r="J15" s="27">
        <v>-10315</v>
      </c>
    </row>
    <row r="16" spans="1:10" s="3" customFormat="1" ht="29.25" customHeight="1" x14ac:dyDescent="0.2">
      <c r="A16" s="37" t="s">
        <v>40</v>
      </c>
      <c r="B16" s="37" t="s">
        <v>42</v>
      </c>
      <c r="C16" s="38" t="s">
        <v>41</v>
      </c>
      <c r="D16" s="39" t="s">
        <v>43</v>
      </c>
      <c r="E16" s="73"/>
      <c r="F16" s="73"/>
      <c r="G16" s="27">
        <f>H16+I16</f>
        <v>-119000</v>
      </c>
      <c r="H16" s="27"/>
      <c r="I16" s="27">
        <v>-119000</v>
      </c>
      <c r="J16" s="27"/>
    </row>
    <row r="17" spans="1:10" s="3" customFormat="1" ht="45" customHeight="1" x14ac:dyDescent="0.2">
      <c r="A17" s="37" t="s">
        <v>87</v>
      </c>
      <c r="B17" s="37" t="s">
        <v>88</v>
      </c>
      <c r="C17" s="38" t="s">
        <v>89</v>
      </c>
      <c r="D17" s="39" t="s">
        <v>90</v>
      </c>
      <c r="E17" s="73"/>
      <c r="F17" s="73"/>
      <c r="G17" s="27">
        <f t="shared" si="0"/>
        <v>178145</v>
      </c>
      <c r="H17" s="27">
        <v>178145</v>
      </c>
      <c r="I17" s="27"/>
      <c r="J17" s="27"/>
    </row>
    <row r="18" spans="1:10" s="3" customFormat="1" ht="45" customHeight="1" x14ac:dyDescent="0.2">
      <c r="A18" s="37" t="s">
        <v>91</v>
      </c>
      <c r="B18" s="37" t="s">
        <v>92</v>
      </c>
      <c r="C18" s="38" t="s">
        <v>85</v>
      </c>
      <c r="D18" s="39" t="s">
        <v>93</v>
      </c>
      <c r="E18" s="73"/>
      <c r="F18" s="73"/>
      <c r="G18" s="27">
        <f t="shared" si="0"/>
        <v>400000</v>
      </c>
      <c r="H18" s="27">
        <v>400000</v>
      </c>
      <c r="I18" s="27"/>
      <c r="J18" s="27"/>
    </row>
    <row r="19" spans="1:10" s="3" customFormat="1" ht="34.5" customHeight="1" x14ac:dyDescent="0.2">
      <c r="A19" s="37" t="s">
        <v>94</v>
      </c>
      <c r="B19" s="37" t="s">
        <v>95</v>
      </c>
      <c r="C19" s="38" t="s">
        <v>96</v>
      </c>
      <c r="D19" s="39" t="s">
        <v>97</v>
      </c>
      <c r="E19" s="73"/>
      <c r="F19" s="73"/>
      <c r="G19" s="27">
        <f t="shared" si="0"/>
        <v>900000</v>
      </c>
      <c r="H19" s="27">
        <v>900000</v>
      </c>
      <c r="I19" s="27"/>
      <c r="J19" s="27"/>
    </row>
    <row r="20" spans="1:10" s="3" customFormat="1" ht="38.25" customHeight="1" x14ac:dyDescent="0.2">
      <c r="A20" s="37" t="s">
        <v>98</v>
      </c>
      <c r="B20" s="37" t="s">
        <v>99</v>
      </c>
      <c r="C20" s="38" t="s">
        <v>96</v>
      </c>
      <c r="D20" s="39" t="s">
        <v>100</v>
      </c>
      <c r="E20" s="73"/>
      <c r="F20" s="73"/>
      <c r="G20" s="27">
        <f t="shared" si="0"/>
        <v>-15580</v>
      </c>
      <c r="H20" s="27">
        <v>-15580</v>
      </c>
      <c r="I20" s="27"/>
      <c r="J20" s="27"/>
    </row>
    <row r="21" spans="1:10" s="3" customFormat="1" ht="41.25" customHeight="1" x14ac:dyDescent="0.2">
      <c r="A21" s="28" t="s">
        <v>101</v>
      </c>
      <c r="B21" s="28" t="s">
        <v>55</v>
      </c>
      <c r="C21" s="28" t="s">
        <v>56</v>
      </c>
      <c r="D21" s="54" t="s">
        <v>102</v>
      </c>
      <c r="E21" s="73"/>
      <c r="F21" s="73"/>
      <c r="G21" s="27">
        <f t="shared" si="0"/>
        <v>1062400</v>
      </c>
      <c r="H21" s="27"/>
      <c r="I21" s="27">
        <v>1062400</v>
      </c>
      <c r="J21" s="27">
        <v>1062400</v>
      </c>
    </row>
    <row r="22" spans="1:10" s="3" customFormat="1" ht="108.75" customHeight="1" x14ac:dyDescent="0.2">
      <c r="A22" s="55" t="s">
        <v>103</v>
      </c>
      <c r="B22" s="37">
        <v>7691</v>
      </c>
      <c r="C22" s="55" t="s">
        <v>56</v>
      </c>
      <c r="D22" s="39" t="s">
        <v>104</v>
      </c>
      <c r="E22" s="73"/>
      <c r="F22" s="73"/>
      <c r="G22" s="27">
        <f t="shared" si="0"/>
        <v>982000</v>
      </c>
      <c r="H22" s="27"/>
      <c r="I22" s="27">
        <v>982000</v>
      </c>
      <c r="J22" s="27"/>
    </row>
    <row r="23" spans="1:10" s="3" customFormat="1" ht="21" customHeight="1" x14ac:dyDescent="0.2">
      <c r="A23" s="68" t="s">
        <v>19</v>
      </c>
      <c r="B23" s="68"/>
      <c r="C23" s="68"/>
      <c r="D23" s="68"/>
      <c r="E23" s="73"/>
      <c r="F23" s="73"/>
      <c r="G23" s="25">
        <f>G12</f>
        <v>3202590</v>
      </c>
      <c r="H23" s="25">
        <f>H12</f>
        <v>3258065</v>
      </c>
      <c r="I23" s="25">
        <f>I12</f>
        <v>-55475</v>
      </c>
      <c r="J23" s="25">
        <f>J12</f>
        <v>1038495</v>
      </c>
    </row>
    <row r="24" spans="1:10" s="3" customFormat="1" ht="22.5" customHeight="1" x14ac:dyDescent="0.2">
      <c r="A24" s="46" t="s">
        <v>61</v>
      </c>
      <c r="B24" s="20"/>
      <c r="C24" s="20"/>
      <c r="D24" s="21" t="s">
        <v>62</v>
      </c>
      <c r="E24" s="73" t="s">
        <v>105</v>
      </c>
      <c r="F24" s="73" t="s">
        <v>106</v>
      </c>
      <c r="G24" s="25">
        <f>G25</f>
        <v>45000</v>
      </c>
      <c r="H24" s="25">
        <f>H25</f>
        <v>0</v>
      </c>
      <c r="I24" s="25">
        <f>I25</f>
        <v>45000</v>
      </c>
      <c r="J24" s="25">
        <f>J25</f>
        <v>45000</v>
      </c>
    </row>
    <row r="25" spans="1:10" s="3" customFormat="1" ht="57.6" customHeight="1" x14ac:dyDescent="0.2">
      <c r="A25" s="22" t="s">
        <v>107</v>
      </c>
      <c r="B25" s="37">
        <v>7363</v>
      </c>
      <c r="C25" s="22" t="s">
        <v>56</v>
      </c>
      <c r="D25" s="56" t="s">
        <v>102</v>
      </c>
      <c r="E25" s="73"/>
      <c r="F25" s="73"/>
      <c r="G25" s="27">
        <f>H25+I25</f>
        <v>45000</v>
      </c>
      <c r="H25" s="27"/>
      <c r="I25" s="27">
        <v>45000</v>
      </c>
      <c r="J25" s="27">
        <v>45000</v>
      </c>
    </row>
    <row r="26" spans="1:10" s="3" customFormat="1" ht="22.5" customHeight="1" x14ac:dyDescent="0.2">
      <c r="A26" s="68" t="s">
        <v>19</v>
      </c>
      <c r="B26" s="68"/>
      <c r="C26" s="68"/>
      <c r="D26" s="68"/>
      <c r="E26" s="73"/>
      <c r="F26" s="73"/>
      <c r="G26" s="25">
        <f>G24</f>
        <v>45000</v>
      </c>
      <c r="H26" s="25">
        <f>H24</f>
        <v>0</v>
      </c>
      <c r="I26" s="25">
        <f>I24</f>
        <v>45000</v>
      </c>
      <c r="J26" s="25">
        <f>J24</f>
        <v>45000</v>
      </c>
    </row>
    <row r="27" spans="1:10" s="3" customFormat="1" ht="32.25" customHeight="1" x14ac:dyDescent="0.2">
      <c r="A27" s="20" t="s">
        <v>45</v>
      </c>
      <c r="B27" s="23"/>
      <c r="C27" s="23"/>
      <c r="D27" s="21" t="s">
        <v>46</v>
      </c>
      <c r="E27" s="65" t="s">
        <v>128</v>
      </c>
      <c r="F27" s="65" t="s">
        <v>129</v>
      </c>
      <c r="G27" s="26">
        <f>G32+G28+G31+G29+G30</f>
        <v>4287000</v>
      </c>
      <c r="H27" s="26">
        <f>H32+H28+H31+H29+H30</f>
        <v>0</v>
      </c>
      <c r="I27" s="26">
        <f>I32+I28+I31+I29+I30</f>
        <v>4287000</v>
      </c>
      <c r="J27" s="26">
        <f>J32+J28+J31+J29+J30</f>
        <v>4287000</v>
      </c>
    </row>
    <row r="28" spans="1:10" s="3" customFormat="1" ht="21.75" hidden="1" customHeight="1" x14ac:dyDescent="0.2">
      <c r="A28" s="22" t="s">
        <v>47</v>
      </c>
      <c r="B28" s="16">
        <v>1010</v>
      </c>
      <c r="C28" s="22" t="s">
        <v>48</v>
      </c>
      <c r="D28" s="45" t="s">
        <v>49</v>
      </c>
      <c r="E28" s="66"/>
      <c r="F28" s="66"/>
      <c r="G28" s="24">
        <f>H28+I28</f>
        <v>0</v>
      </c>
      <c r="H28" s="26"/>
      <c r="I28" s="24"/>
      <c r="J28" s="24"/>
    </row>
    <row r="29" spans="1:10" s="3" customFormat="1" ht="73.5" customHeight="1" x14ac:dyDescent="0.2">
      <c r="A29" s="22" t="s">
        <v>50</v>
      </c>
      <c r="B29" s="22" t="s">
        <v>51</v>
      </c>
      <c r="C29" s="22" t="s">
        <v>52</v>
      </c>
      <c r="D29" s="45" t="s">
        <v>53</v>
      </c>
      <c r="E29" s="66"/>
      <c r="F29" s="66"/>
      <c r="G29" s="24">
        <f>H29+I29</f>
        <v>1287000</v>
      </c>
      <c r="H29" s="26"/>
      <c r="I29" s="24">
        <v>1287000</v>
      </c>
      <c r="J29" s="24">
        <v>1287000</v>
      </c>
    </row>
    <row r="30" spans="1:10" s="3" customFormat="1" ht="63" customHeight="1" x14ac:dyDescent="0.2">
      <c r="A30" s="22" t="s">
        <v>54</v>
      </c>
      <c r="B30" s="22" t="s">
        <v>55</v>
      </c>
      <c r="C30" s="22" t="s">
        <v>56</v>
      </c>
      <c r="D30" s="45" t="s">
        <v>57</v>
      </c>
      <c r="E30" s="66"/>
      <c r="F30" s="66"/>
      <c r="G30" s="24">
        <f>H30+I30</f>
        <v>3000000</v>
      </c>
      <c r="H30" s="26"/>
      <c r="I30" s="24">
        <v>3000000</v>
      </c>
      <c r="J30" s="24">
        <v>3000000</v>
      </c>
    </row>
    <row r="31" spans="1:10" s="3" customFormat="1" ht="34.5" hidden="1" customHeight="1" x14ac:dyDescent="0.2">
      <c r="A31" s="16">
        <v>1617310</v>
      </c>
      <c r="B31" s="16">
        <v>7310</v>
      </c>
      <c r="C31" s="22" t="s">
        <v>58</v>
      </c>
      <c r="D31" s="45" t="s">
        <v>59</v>
      </c>
      <c r="E31" s="66"/>
      <c r="F31" s="66"/>
      <c r="G31" s="24">
        <f>H31+I31</f>
        <v>0</v>
      </c>
      <c r="H31" s="24"/>
      <c r="I31" s="24"/>
      <c r="J31" s="24"/>
    </row>
    <row r="32" spans="1:10" s="3" customFormat="1" ht="19.5" hidden="1" customHeight="1" x14ac:dyDescent="0.2">
      <c r="A32" s="16">
        <v>1617321</v>
      </c>
      <c r="B32" s="16">
        <v>7321</v>
      </c>
      <c r="C32" s="22" t="s">
        <v>58</v>
      </c>
      <c r="D32" s="45" t="s">
        <v>60</v>
      </c>
      <c r="E32" s="66"/>
      <c r="F32" s="66"/>
      <c r="G32" s="24">
        <f>H32+I32</f>
        <v>0</v>
      </c>
      <c r="H32" s="24"/>
      <c r="I32" s="24"/>
      <c r="J32" s="24"/>
    </row>
    <row r="33" spans="1:11" s="3" customFormat="1" ht="22.5" customHeight="1" x14ac:dyDescent="0.2">
      <c r="A33" s="68" t="s">
        <v>19</v>
      </c>
      <c r="B33" s="68"/>
      <c r="C33" s="68"/>
      <c r="D33" s="68"/>
      <c r="E33" s="67"/>
      <c r="F33" s="67"/>
      <c r="G33" s="26">
        <f>SUM(G28:G32)</f>
        <v>4287000</v>
      </c>
      <c r="H33" s="26">
        <f>SUM(H28:H32)</f>
        <v>0</v>
      </c>
      <c r="I33" s="26">
        <f>SUM(I28:I32)</f>
        <v>4287000</v>
      </c>
      <c r="J33" s="26">
        <f>SUM(J28:J32)</f>
        <v>4287000</v>
      </c>
    </row>
    <row r="34" spans="1:11" s="3" customFormat="1" ht="22.5" customHeight="1" x14ac:dyDescent="0.2">
      <c r="A34" s="46" t="s">
        <v>61</v>
      </c>
      <c r="B34" s="20"/>
      <c r="C34" s="20"/>
      <c r="D34" s="21" t="s">
        <v>62</v>
      </c>
      <c r="E34" s="65" t="s">
        <v>63</v>
      </c>
      <c r="F34" s="65" t="s">
        <v>64</v>
      </c>
      <c r="G34" s="26">
        <f>G35</f>
        <v>100000</v>
      </c>
      <c r="H34" s="26">
        <f>H35</f>
        <v>0</v>
      </c>
      <c r="I34" s="26">
        <f>I35</f>
        <v>100000</v>
      </c>
      <c r="J34" s="26">
        <f>J35</f>
        <v>0</v>
      </c>
    </row>
    <row r="35" spans="1:11" s="3" customFormat="1" ht="32.25" customHeight="1" x14ac:dyDescent="0.2">
      <c r="A35" s="22" t="s">
        <v>65</v>
      </c>
      <c r="B35" s="16">
        <v>8340</v>
      </c>
      <c r="C35" s="22" t="s">
        <v>66</v>
      </c>
      <c r="D35" s="45" t="s">
        <v>67</v>
      </c>
      <c r="E35" s="66"/>
      <c r="F35" s="66"/>
      <c r="G35" s="24">
        <f>H35+I35</f>
        <v>100000</v>
      </c>
      <c r="H35" s="24"/>
      <c r="I35" s="24">
        <v>100000</v>
      </c>
      <c r="J35" s="26"/>
    </row>
    <row r="36" spans="1:11" s="3" customFormat="1" ht="30.75" customHeight="1" x14ac:dyDescent="0.2">
      <c r="A36" s="20" t="s">
        <v>68</v>
      </c>
      <c r="B36" s="16"/>
      <c r="C36" s="22"/>
      <c r="D36" s="21" t="s">
        <v>77</v>
      </c>
      <c r="E36" s="66"/>
      <c r="F36" s="66"/>
      <c r="G36" s="26">
        <f>G37</f>
        <v>-175000</v>
      </c>
      <c r="H36" s="26">
        <f>H37</f>
        <v>-175000</v>
      </c>
      <c r="I36" s="24"/>
      <c r="J36" s="26"/>
    </row>
    <row r="37" spans="1:11" s="3" customFormat="1" ht="35.25" customHeight="1" x14ac:dyDescent="0.2">
      <c r="A37" s="22" t="s">
        <v>69</v>
      </c>
      <c r="B37" s="16">
        <v>6017</v>
      </c>
      <c r="C37" s="22" t="s">
        <v>70</v>
      </c>
      <c r="D37" s="45" t="s">
        <v>71</v>
      </c>
      <c r="E37" s="66"/>
      <c r="F37" s="66"/>
      <c r="G37" s="24">
        <v>-175000</v>
      </c>
      <c r="H37" s="24">
        <v>-175000</v>
      </c>
      <c r="I37" s="24"/>
      <c r="J37" s="26"/>
    </row>
    <row r="38" spans="1:11" s="3" customFormat="1" ht="22.5" customHeight="1" x14ac:dyDescent="0.2">
      <c r="A38" s="68" t="s">
        <v>19</v>
      </c>
      <c r="B38" s="68"/>
      <c r="C38" s="68"/>
      <c r="D38" s="68"/>
      <c r="E38" s="67"/>
      <c r="F38" s="67"/>
      <c r="G38" s="26">
        <f>G34+G36</f>
        <v>-75000</v>
      </c>
      <c r="H38" s="26">
        <f>H36</f>
        <v>-175000</v>
      </c>
      <c r="I38" s="26">
        <f>I34</f>
        <v>100000</v>
      </c>
      <c r="J38" s="26">
        <f>J34</f>
        <v>0</v>
      </c>
    </row>
    <row r="39" spans="1:11" s="43" customFormat="1" ht="36" customHeight="1" x14ac:dyDescent="0.2">
      <c r="A39" s="20" t="s">
        <v>30</v>
      </c>
      <c r="B39" s="23"/>
      <c r="C39" s="23"/>
      <c r="D39" s="31" t="s">
        <v>37</v>
      </c>
      <c r="E39" s="65" t="s">
        <v>31</v>
      </c>
      <c r="F39" s="65" t="s">
        <v>32</v>
      </c>
      <c r="G39" s="26">
        <f>G42</f>
        <v>232000</v>
      </c>
      <c r="H39" s="26">
        <f>H41</f>
        <v>512000</v>
      </c>
      <c r="I39" s="26">
        <f>I42</f>
        <v>-280000</v>
      </c>
      <c r="J39" s="26"/>
    </row>
    <row r="40" spans="1:11" s="43" customFormat="1" ht="108.75" customHeight="1" x14ac:dyDescent="0.2">
      <c r="A40" s="22" t="s">
        <v>108</v>
      </c>
      <c r="B40" s="22" t="s">
        <v>109</v>
      </c>
      <c r="C40" s="22" t="s">
        <v>56</v>
      </c>
      <c r="D40" s="57" t="s">
        <v>104</v>
      </c>
      <c r="E40" s="66"/>
      <c r="F40" s="66"/>
      <c r="G40" s="24">
        <f>I40</f>
        <v>-280000</v>
      </c>
      <c r="H40" s="26"/>
      <c r="I40" s="24">
        <v>-280000</v>
      </c>
      <c r="J40" s="26"/>
    </row>
    <row r="41" spans="1:11" s="44" customFormat="1" ht="36" customHeight="1" x14ac:dyDescent="0.2">
      <c r="A41" s="22" t="s">
        <v>38</v>
      </c>
      <c r="B41" s="16">
        <v>4082</v>
      </c>
      <c r="C41" s="22" t="s">
        <v>39</v>
      </c>
      <c r="D41" s="42" t="s">
        <v>44</v>
      </c>
      <c r="E41" s="66"/>
      <c r="F41" s="66"/>
      <c r="G41" s="24">
        <v>512000</v>
      </c>
      <c r="H41" s="24">
        <v>512000</v>
      </c>
      <c r="I41" s="24"/>
      <c r="J41" s="24"/>
    </row>
    <row r="42" spans="1:11" s="43" customFormat="1" ht="22.15" customHeight="1" x14ac:dyDescent="0.2">
      <c r="A42" s="68" t="s">
        <v>19</v>
      </c>
      <c r="B42" s="68"/>
      <c r="C42" s="68"/>
      <c r="D42" s="68"/>
      <c r="E42" s="67"/>
      <c r="F42" s="67"/>
      <c r="G42" s="26">
        <f>G40+G41</f>
        <v>232000</v>
      </c>
      <c r="H42" s="26">
        <f>H39</f>
        <v>512000</v>
      </c>
      <c r="I42" s="26">
        <f>I40</f>
        <v>-280000</v>
      </c>
      <c r="J42" s="26">
        <f>J39</f>
        <v>0</v>
      </c>
    </row>
    <row r="43" spans="1:11" s="3" customFormat="1" ht="34.5" customHeight="1" x14ac:dyDescent="0.2">
      <c r="A43" s="20" t="s">
        <v>110</v>
      </c>
      <c r="B43" s="23"/>
      <c r="C43" s="23"/>
      <c r="D43" s="21" t="s">
        <v>111</v>
      </c>
      <c r="E43" s="65" t="s">
        <v>112</v>
      </c>
      <c r="F43" s="65" t="s">
        <v>113</v>
      </c>
      <c r="G43" s="25">
        <f>G48+G46+G45+G44+G47</f>
        <v>19630.599999999977</v>
      </c>
      <c r="H43" s="25">
        <f>H48+H46+H45+H44+H47</f>
        <v>-770810</v>
      </c>
      <c r="I43" s="25">
        <f>I48+I46+I45+I44+I47</f>
        <v>790440.6</v>
      </c>
      <c r="J43" s="25">
        <f>J48+J46+J45+J44+J47</f>
        <v>790440.6</v>
      </c>
      <c r="K43" s="58"/>
    </row>
    <row r="44" spans="1:11" s="3" customFormat="1" ht="34.5" customHeight="1" x14ac:dyDescent="0.2">
      <c r="A44" s="22" t="s">
        <v>114</v>
      </c>
      <c r="B44" s="16">
        <v>5011</v>
      </c>
      <c r="C44" s="22" t="s">
        <v>115</v>
      </c>
      <c r="D44" s="45" t="s">
        <v>116</v>
      </c>
      <c r="E44" s="66"/>
      <c r="F44" s="66"/>
      <c r="G44" s="24">
        <f>H44</f>
        <v>-231610</v>
      </c>
      <c r="H44" s="24">
        <v>-231610</v>
      </c>
      <c r="I44" s="26"/>
      <c r="J44" s="26"/>
    </row>
    <row r="45" spans="1:11" s="3" customFormat="1" ht="34.5" customHeight="1" x14ac:dyDescent="0.2">
      <c r="A45" s="22" t="s">
        <v>117</v>
      </c>
      <c r="B45" s="16">
        <v>5012</v>
      </c>
      <c r="C45" s="22" t="s">
        <v>115</v>
      </c>
      <c r="D45" s="45" t="s">
        <v>118</v>
      </c>
      <c r="E45" s="66"/>
      <c r="F45" s="66"/>
      <c r="G45" s="24">
        <f>H45</f>
        <v>-30500</v>
      </c>
      <c r="H45" s="24">
        <v>-30500</v>
      </c>
      <c r="I45" s="26"/>
      <c r="J45" s="26"/>
    </row>
    <row r="46" spans="1:11" s="3" customFormat="1" ht="34.5" customHeight="1" x14ac:dyDescent="0.2">
      <c r="A46" s="16">
        <v>1115031</v>
      </c>
      <c r="B46" s="16">
        <v>5031</v>
      </c>
      <c r="C46" s="22" t="s">
        <v>115</v>
      </c>
      <c r="D46" s="45" t="s">
        <v>119</v>
      </c>
      <c r="E46" s="66"/>
      <c r="F46" s="66"/>
      <c r="G46" s="24">
        <f>H46+I46</f>
        <v>-568700</v>
      </c>
      <c r="H46" s="24">
        <f>-508700</f>
        <v>-508700</v>
      </c>
      <c r="I46" s="24">
        <v>-60000</v>
      </c>
      <c r="J46" s="24">
        <v>-60000</v>
      </c>
    </row>
    <row r="47" spans="1:11" s="3" customFormat="1" ht="34.5" customHeight="1" x14ac:dyDescent="0.2">
      <c r="A47" s="16">
        <v>1115041</v>
      </c>
      <c r="B47" s="16">
        <v>5041</v>
      </c>
      <c r="C47" s="22" t="s">
        <v>115</v>
      </c>
      <c r="D47" s="45" t="s">
        <v>120</v>
      </c>
      <c r="E47" s="66"/>
      <c r="F47" s="66"/>
      <c r="G47" s="24">
        <f>I47</f>
        <v>830810</v>
      </c>
      <c r="H47" s="24"/>
      <c r="I47" s="24">
        <f>508700+30500+231610+60000</f>
        <v>830810</v>
      </c>
      <c r="J47" s="24">
        <f>I47</f>
        <v>830810</v>
      </c>
    </row>
    <row r="48" spans="1:11" s="3" customFormat="1" ht="47.25" customHeight="1" x14ac:dyDescent="0.2">
      <c r="A48" s="37" t="s">
        <v>121</v>
      </c>
      <c r="B48" s="37">
        <v>7363</v>
      </c>
      <c r="C48" s="22" t="s">
        <v>56</v>
      </c>
      <c r="D48" s="56" t="s">
        <v>102</v>
      </c>
      <c r="E48" s="66"/>
      <c r="F48" s="66"/>
      <c r="G48" s="24">
        <f>H48+I48</f>
        <v>19630.599999999999</v>
      </c>
      <c r="H48" s="24"/>
      <c r="I48" s="24">
        <v>19630.599999999999</v>
      </c>
      <c r="J48" s="24">
        <v>19630.599999999999</v>
      </c>
    </row>
    <row r="49" spans="1:19" s="3" customFormat="1" ht="21.75" customHeight="1" x14ac:dyDescent="0.2">
      <c r="A49" s="70" t="s">
        <v>19</v>
      </c>
      <c r="B49" s="71"/>
      <c r="C49" s="71"/>
      <c r="D49" s="72"/>
      <c r="E49" s="67"/>
      <c r="F49" s="67"/>
      <c r="G49" s="26">
        <f>G43</f>
        <v>19630.599999999977</v>
      </c>
      <c r="H49" s="26">
        <f>H43</f>
        <v>-770810</v>
      </c>
      <c r="I49" s="26">
        <f>I43</f>
        <v>790440.6</v>
      </c>
      <c r="J49" s="26">
        <f>J43</f>
        <v>790440.6</v>
      </c>
    </row>
    <row r="50" spans="1:19" s="49" customFormat="1" ht="35.25" customHeight="1" x14ac:dyDescent="0.2">
      <c r="A50" s="20" t="s">
        <v>68</v>
      </c>
      <c r="B50" s="16"/>
      <c r="C50" s="22"/>
      <c r="D50" s="21" t="s">
        <v>72</v>
      </c>
      <c r="E50" s="65" t="s">
        <v>130</v>
      </c>
      <c r="F50" s="65" t="s">
        <v>73</v>
      </c>
      <c r="G50" s="47">
        <f>G51</f>
        <v>-1795500</v>
      </c>
      <c r="H50" s="47"/>
      <c r="I50" s="48">
        <f>I51</f>
        <v>-1795500</v>
      </c>
      <c r="J50" s="48">
        <f>J51</f>
        <v>-1795500</v>
      </c>
    </row>
    <row r="51" spans="1:19" s="49" customFormat="1" ht="30" customHeight="1" x14ac:dyDescent="0.2">
      <c r="A51" s="50" t="s">
        <v>74</v>
      </c>
      <c r="B51" s="50" t="s">
        <v>75</v>
      </c>
      <c r="C51" s="50" t="s">
        <v>70</v>
      </c>
      <c r="D51" s="51" t="s">
        <v>76</v>
      </c>
      <c r="E51" s="66"/>
      <c r="F51" s="66"/>
      <c r="G51" s="52">
        <v>-1795500</v>
      </c>
      <c r="H51" s="52"/>
      <c r="I51" s="53">
        <f>J51</f>
        <v>-1795500</v>
      </c>
      <c r="J51" s="53">
        <v>-1795500</v>
      </c>
    </row>
    <row r="52" spans="1:19" s="49" customFormat="1" ht="16.5" customHeight="1" x14ac:dyDescent="0.2">
      <c r="A52" s="70" t="s">
        <v>19</v>
      </c>
      <c r="B52" s="71"/>
      <c r="C52" s="71"/>
      <c r="D52" s="72"/>
      <c r="E52" s="67"/>
      <c r="F52" s="66"/>
      <c r="G52" s="47">
        <f>G50</f>
        <v>-1795500</v>
      </c>
      <c r="H52" s="52"/>
      <c r="I52" s="48">
        <f>I50</f>
        <v>-1795500</v>
      </c>
      <c r="J52" s="48">
        <f>J50</f>
        <v>-1795500</v>
      </c>
    </row>
    <row r="53" spans="1:19" s="3" customFormat="1" ht="39" customHeight="1" x14ac:dyDescent="0.2">
      <c r="A53" s="20" t="s">
        <v>68</v>
      </c>
      <c r="B53" s="20"/>
      <c r="C53" s="20"/>
      <c r="D53" s="21" t="s">
        <v>77</v>
      </c>
      <c r="E53" s="73" t="s">
        <v>78</v>
      </c>
      <c r="F53" s="73" t="s">
        <v>79</v>
      </c>
      <c r="G53" s="25">
        <f>H53+I53</f>
        <v>12000000</v>
      </c>
      <c r="H53" s="25">
        <f>SUM(H54:H54)</f>
        <v>0</v>
      </c>
      <c r="I53" s="25">
        <f>SUM(I54:I54)</f>
        <v>12000000</v>
      </c>
      <c r="J53" s="25">
        <f>SUM(J54:J54)</f>
        <v>12000000</v>
      </c>
    </row>
    <row r="54" spans="1:19" s="3" customFormat="1" ht="53.25" customHeight="1" x14ac:dyDescent="0.2">
      <c r="A54" s="22" t="s">
        <v>80</v>
      </c>
      <c r="B54" s="22" t="s">
        <v>81</v>
      </c>
      <c r="C54" s="22" t="s">
        <v>56</v>
      </c>
      <c r="D54" s="42" t="s">
        <v>82</v>
      </c>
      <c r="E54" s="73"/>
      <c r="F54" s="73"/>
      <c r="G54" s="27">
        <f>I54+H54</f>
        <v>12000000</v>
      </c>
      <c r="H54" s="27"/>
      <c r="I54" s="27">
        <v>12000000</v>
      </c>
      <c r="J54" s="27">
        <v>12000000</v>
      </c>
    </row>
    <row r="55" spans="1:19" s="3" customFormat="1" ht="27.75" customHeight="1" x14ac:dyDescent="0.2">
      <c r="A55" s="68" t="s">
        <v>19</v>
      </c>
      <c r="B55" s="68"/>
      <c r="C55" s="68"/>
      <c r="D55" s="68"/>
      <c r="E55" s="73"/>
      <c r="F55" s="73"/>
      <c r="G55" s="25">
        <f>G53</f>
        <v>12000000</v>
      </c>
      <c r="H55" s="25">
        <f>H53</f>
        <v>0</v>
      </c>
      <c r="I55" s="25">
        <f>I53</f>
        <v>12000000</v>
      </c>
      <c r="J55" s="25">
        <f>J53</f>
        <v>12000000</v>
      </c>
    </row>
    <row r="56" spans="1:19" s="49" customFormat="1" ht="15.75" customHeight="1" x14ac:dyDescent="0.2">
      <c r="A56" s="59" t="s">
        <v>122</v>
      </c>
      <c r="B56" s="59"/>
      <c r="C56" s="59"/>
      <c r="D56" s="60" t="s">
        <v>123</v>
      </c>
      <c r="E56" s="65" t="s">
        <v>124</v>
      </c>
      <c r="F56" s="65" t="s">
        <v>125</v>
      </c>
      <c r="G56" s="61">
        <f>G57</f>
        <v>30000</v>
      </c>
      <c r="H56" s="61">
        <f>H57</f>
        <v>0</v>
      </c>
      <c r="I56" s="62">
        <f>I57</f>
        <v>30000</v>
      </c>
      <c r="J56" s="62"/>
    </row>
    <row r="57" spans="1:19" s="49" customFormat="1" ht="107.25" customHeight="1" x14ac:dyDescent="0.2">
      <c r="A57" s="50" t="s">
        <v>126</v>
      </c>
      <c r="B57" s="50" t="s">
        <v>109</v>
      </c>
      <c r="C57" s="50" t="s">
        <v>56</v>
      </c>
      <c r="D57" s="51" t="s">
        <v>104</v>
      </c>
      <c r="E57" s="67"/>
      <c r="F57" s="66"/>
      <c r="G57" s="63">
        <f>H57+I57</f>
        <v>30000</v>
      </c>
      <c r="H57" s="63"/>
      <c r="I57" s="64">
        <v>30000</v>
      </c>
      <c r="J57" s="62"/>
    </row>
    <row r="58" spans="1:19" s="3" customFormat="1" ht="19.149999999999999" customHeight="1" x14ac:dyDescent="0.2">
      <c r="A58" s="68" t="s">
        <v>19</v>
      </c>
      <c r="B58" s="68"/>
      <c r="C58" s="68"/>
      <c r="D58" s="68"/>
      <c r="E58" s="16"/>
      <c r="F58" s="16"/>
      <c r="G58" s="47">
        <f>G56</f>
        <v>30000</v>
      </c>
      <c r="H58" s="47">
        <f>H56</f>
        <v>0</v>
      </c>
      <c r="I58" s="47">
        <f>I56</f>
        <v>30000</v>
      </c>
      <c r="J58" s="47">
        <f>J56</f>
        <v>0</v>
      </c>
    </row>
    <row r="59" spans="1:19" s="13" customFormat="1" ht="20.25" customHeight="1" x14ac:dyDescent="0.2">
      <c r="A59" s="20" t="s">
        <v>14</v>
      </c>
      <c r="B59" s="20" t="s">
        <v>14</v>
      </c>
      <c r="C59" s="20" t="s">
        <v>14</v>
      </c>
      <c r="D59" s="23" t="s">
        <v>13</v>
      </c>
      <c r="E59" s="23" t="s">
        <v>14</v>
      </c>
      <c r="F59" s="23" t="s">
        <v>14</v>
      </c>
      <c r="G59" s="25">
        <f>G23+G26+G33+G38+G42+G52+G55+G49+G58</f>
        <v>17945720.600000001</v>
      </c>
      <c r="H59" s="25">
        <f>H23+H26+H33+H38+H42+H52+H55+H49+H58</f>
        <v>2824255</v>
      </c>
      <c r="I59" s="25">
        <f>I23+I26+I33+I38+I42+I52+I55+I49+I58</f>
        <v>15121465.6</v>
      </c>
      <c r="J59" s="25">
        <f>J23+J26+J33+J38+J42+J52+J55+J49+J58</f>
        <v>16365435.6</v>
      </c>
      <c r="K59" s="15"/>
      <c r="L59" s="15"/>
      <c r="M59" s="15"/>
      <c r="N59" s="15"/>
    </row>
    <row r="60" spans="1:19" s="13" customFormat="1" ht="20.25" customHeight="1" x14ac:dyDescent="0.2">
      <c r="A60" s="32"/>
      <c r="B60" s="32"/>
      <c r="C60" s="32"/>
      <c r="D60" s="33"/>
      <c r="E60" s="33"/>
      <c r="F60" s="33"/>
      <c r="G60" s="34"/>
      <c r="H60" s="34"/>
      <c r="I60" s="34"/>
      <c r="J60" s="34"/>
      <c r="K60" s="15"/>
      <c r="L60" s="15"/>
      <c r="M60" s="15"/>
      <c r="N60" s="15"/>
    </row>
    <row r="61" spans="1:19" s="13" customFormat="1" ht="25.15" customHeight="1" x14ac:dyDescent="0.2">
      <c r="A61" s="17"/>
      <c r="B61" s="17"/>
      <c r="C61" s="17"/>
      <c r="D61" s="18"/>
      <c r="E61" s="18"/>
      <c r="F61" s="18"/>
      <c r="G61" s="18"/>
      <c r="H61" s="19"/>
      <c r="I61" s="19"/>
      <c r="J61" s="19"/>
      <c r="K61" s="15"/>
      <c r="L61" s="15"/>
      <c r="M61" s="15"/>
      <c r="N61" s="15"/>
    </row>
    <row r="62" spans="1:19" s="12" customFormat="1" ht="20.25" x14ac:dyDescent="0.2">
      <c r="A62" s="69" t="s">
        <v>35</v>
      </c>
      <c r="B62" s="69"/>
      <c r="C62" s="69"/>
      <c r="D62" s="69"/>
      <c r="E62" s="69"/>
      <c r="F62" s="69"/>
      <c r="G62" s="69"/>
      <c r="H62" s="69"/>
      <c r="I62" s="69"/>
      <c r="J62" s="69"/>
      <c r="K62" s="10"/>
    </row>
    <row r="63" spans="1:19" s="8" customFormat="1" ht="14.25" customHeight="1" x14ac:dyDescent="0.2">
      <c r="A63" s="1"/>
      <c r="B63" s="1"/>
      <c r="C63" s="1"/>
      <c r="D63" s="2"/>
      <c r="E63" s="4"/>
      <c r="F63" s="4"/>
      <c r="G63" s="4"/>
      <c r="H63" s="5"/>
      <c r="I63" s="5"/>
      <c r="J63" s="5"/>
      <c r="K63" s="9"/>
      <c r="L63" s="9"/>
      <c r="M63" s="9"/>
      <c r="N63" s="9"/>
      <c r="O63" s="9"/>
      <c r="P63" s="9"/>
      <c r="Q63" s="9"/>
      <c r="R63" s="9"/>
      <c r="S63" s="9"/>
    </row>
    <row r="64" spans="1:19" s="8" customFormat="1" ht="16.5" customHeight="1" x14ac:dyDescent="0.2">
      <c r="A64" s="1"/>
      <c r="B64" s="1"/>
      <c r="C64" s="1"/>
      <c r="D64" s="2"/>
      <c r="E64" s="4"/>
      <c r="F64" s="4"/>
      <c r="G64" s="4"/>
      <c r="H64" s="5"/>
      <c r="I64" s="5"/>
      <c r="J64" s="5"/>
      <c r="K64" s="11"/>
      <c r="L64" s="11"/>
      <c r="M64" s="11"/>
      <c r="N64" s="11"/>
      <c r="O64" s="11"/>
      <c r="P64" s="11"/>
      <c r="Q64" s="11"/>
      <c r="R64" s="11"/>
      <c r="S64" s="11"/>
    </row>
    <row r="65" spans="1:19" s="8" customFormat="1" ht="24" customHeight="1" x14ac:dyDescent="0.2">
      <c r="A65" s="1"/>
      <c r="B65" s="1"/>
      <c r="C65" s="1"/>
      <c r="D65" s="2"/>
      <c r="E65" s="4"/>
      <c r="F65" s="4"/>
      <c r="G65" s="4"/>
      <c r="H65" s="14"/>
      <c r="I65" s="14"/>
      <c r="J65" s="14"/>
      <c r="K65" s="9"/>
      <c r="L65" s="9"/>
      <c r="M65" s="9"/>
      <c r="N65" s="9"/>
      <c r="O65" s="9"/>
      <c r="P65" s="9"/>
      <c r="Q65" s="9"/>
      <c r="R65" s="9"/>
      <c r="S65" s="9"/>
    </row>
    <row r="66" spans="1:19" s="8" customFormat="1" ht="18" customHeight="1" x14ac:dyDescent="0.2">
      <c r="A66" s="1"/>
      <c r="B66" s="1"/>
      <c r="C66" s="1"/>
      <c r="D66" s="7"/>
      <c r="E66" s="4"/>
      <c r="F66" s="4"/>
      <c r="G66" s="4"/>
      <c r="H66" s="5"/>
      <c r="I66" s="5"/>
      <c r="J66" s="5"/>
      <c r="K66" s="11"/>
      <c r="L66" s="11"/>
      <c r="M66" s="11"/>
      <c r="N66" s="11"/>
      <c r="O66" s="11"/>
      <c r="P66" s="11"/>
      <c r="Q66" s="11"/>
      <c r="R66" s="11"/>
      <c r="S66" s="11"/>
    </row>
    <row r="67" spans="1:19" ht="17.25" customHeight="1" x14ac:dyDescent="0.2"/>
  </sheetData>
  <mergeCells count="42">
    <mergeCell ref="A58:D58"/>
    <mergeCell ref="E24:E26"/>
    <mergeCell ref="F24:F26"/>
    <mergeCell ref="A26:D26"/>
    <mergeCell ref="E53:E55"/>
    <mergeCell ref="F53:F55"/>
    <mergeCell ref="A55:D55"/>
    <mergeCell ref="E50:E52"/>
    <mergeCell ref="E27:E33"/>
    <mergeCell ref="I1:J1"/>
    <mergeCell ref="I2:J2"/>
    <mergeCell ref="I4:J4"/>
    <mergeCell ref="A6:J6"/>
    <mergeCell ref="A7:J7"/>
    <mergeCell ref="I9:J9"/>
    <mergeCell ref="H9:H10"/>
    <mergeCell ref="G9:G10"/>
    <mergeCell ref="A9:A10"/>
    <mergeCell ref="B9:B10"/>
    <mergeCell ref="C9:C10"/>
    <mergeCell ref="D9:D10"/>
    <mergeCell ref="E9:E10"/>
    <mergeCell ref="F9:F10"/>
    <mergeCell ref="F43:F49"/>
    <mergeCell ref="A49:D49"/>
    <mergeCell ref="F50:F52"/>
    <mergeCell ref="A52:D52"/>
    <mergeCell ref="E56:E57"/>
    <mergeCell ref="E12:E23"/>
    <mergeCell ref="F12:F23"/>
    <mergeCell ref="A23:D23"/>
    <mergeCell ref="F56:F57"/>
    <mergeCell ref="F27:F33"/>
    <mergeCell ref="A33:D33"/>
    <mergeCell ref="E34:E38"/>
    <mergeCell ref="F34:F38"/>
    <mergeCell ref="A38:D38"/>
    <mergeCell ref="A62:J62"/>
    <mergeCell ref="E39:E42"/>
    <mergeCell ref="A42:D42"/>
    <mergeCell ref="F39:F42"/>
    <mergeCell ref="E43:E49"/>
  </mergeCells>
  <phoneticPr fontId="2" type="noConversion"/>
  <printOptions horizontalCentered="1"/>
  <pageMargins left="0.23622047244094491" right="0.31496062992125984" top="0.98425196850393704" bottom="0.27559055118110237" header="0" footer="0"/>
  <pageSetup paperSize="9" scale="65" fitToHeight="3" orientation="landscape" r:id="rId1"/>
  <headerFooter alignWithMargins="0">
    <oddFooter>&amp;C&amp;P</oddFooter>
  </headerFooter>
  <rowBreaks count="2" manualBreakCount="2">
    <brk id="23" max="9" man="1"/>
    <brk id="4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8</vt:lpstr>
      <vt:lpstr>'Додаток 8'!Заголовки_для_печати</vt:lpstr>
      <vt:lpstr>'Додаток 8'!Область_печати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2019-10-24T08:50:43Z</cp:lastPrinted>
  <dcterms:created xsi:type="dcterms:W3CDTF">2010-12-21T11:50:40Z</dcterms:created>
  <dcterms:modified xsi:type="dcterms:W3CDTF">2019-10-24T10:57:28Z</dcterms:modified>
</cp:coreProperties>
</file>