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7'!$A$1:$J$66</definedName>
  </definedNames>
  <calcPr calcId="162913" fullCalcOnLoad="1"/>
</workbook>
</file>

<file path=xl/calcChain.xml><?xml version="1.0" encoding="utf-8"?>
<calcChain xmlns="http://schemas.openxmlformats.org/spreadsheetml/2006/main">
  <c r="J36" i="1" l="1"/>
  <c r="I36" i="1"/>
  <c r="J35" i="1"/>
  <c r="I35" i="1"/>
  <c r="I39" i="1" s="1"/>
  <c r="I63" i="1" s="1"/>
  <c r="I43" i="1"/>
  <c r="I29" i="1"/>
  <c r="I33" i="1"/>
  <c r="I25" i="1"/>
  <c r="I28" i="1"/>
  <c r="I12" i="1"/>
  <c r="I17" i="1"/>
  <c r="I57" i="1"/>
  <c r="I59" i="1"/>
  <c r="I50" i="1"/>
  <c r="I52" i="1"/>
  <c r="I48" i="1"/>
  <c r="I49" i="1"/>
  <c r="I56" i="1"/>
  <c r="I18" i="1"/>
  <c r="I21" i="1" s="1"/>
  <c r="I22" i="1"/>
  <c r="I24" i="1" s="1"/>
  <c r="I62" i="1"/>
  <c r="I46" i="1"/>
  <c r="J39" i="1"/>
  <c r="J43" i="1"/>
  <c r="J29" i="1"/>
  <c r="J33" i="1" s="1"/>
  <c r="J25" i="1"/>
  <c r="J28" i="1" s="1"/>
  <c r="J12" i="1"/>
  <c r="J17" i="1" s="1"/>
  <c r="J57" i="1"/>
  <c r="J59" i="1" s="1"/>
  <c r="J50" i="1"/>
  <c r="J52" i="1" s="1"/>
  <c r="J49" i="1"/>
  <c r="J56" i="1"/>
  <c r="J18" i="1"/>
  <c r="J21" i="1" s="1"/>
  <c r="J22" i="1"/>
  <c r="J24" i="1" s="1"/>
  <c r="J62" i="1"/>
  <c r="J46" i="1"/>
  <c r="H29" i="1"/>
  <c r="H33" i="1"/>
  <c r="H25" i="1"/>
  <c r="H28" i="1"/>
  <c r="H12" i="1"/>
  <c r="H17" i="1"/>
  <c r="H39" i="1"/>
  <c r="H57" i="1"/>
  <c r="H59" i="1" s="1"/>
  <c r="H50" i="1"/>
  <c r="H52" i="1" s="1"/>
  <c r="H49" i="1"/>
  <c r="H43" i="1"/>
  <c r="H56" i="1"/>
  <c r="H18" i="1"/>
  <c r="H21" i="1"/>
  <c r="H22" i="1"/>
  <c r="H24" i="1"/>
  <c r="H62" i="1"/>
  <c r="H46" i="1"/>
  <c r="G36" i="1"/>
  <c r="G37" i="1"/>
  <c r="G38" i="1"/>
  <c r="G41" i="1"/>
  <c r="G43" i="1" s="1"/>
  <c r="G32" i="1"/>
  <c r="G29" i="1" s="1"/>
  <c r="G33" i="1" s="1"/>
  <c r="G31" i="1"/>
  <c r="G30" i="1"/>
  <c r="G26" i="1"/>
  <c r="G27" i="1"/>
  <c r="G25" i="1" s="1"/>
  <c r="G28" i="1" s="1"/>
  <c r="G13" i="1"/>
  <c r="G14" i="1"/>
  <c r="G12" i="1" s="1"/>
  <c r="G17" i="1" s="1"/>
  <c r="G15" i="1"/>
  <c r="G16" i="1"/>
  <c r="G58" i="1"/>
  <c r="G57" i="1"/>
  <c r="G59" i="1" s="1"/>
  <c r="G51" i="1"/>
  <c r="G50" i="1" s="1"/>
  <c r="G52" i="1" s="1"/>
  <c r="G48" i="1"/>
  <c r="G49" i="1"/>
  <c r="G54" i="1"/>
  <c r="G56" i="1"/>
  <c r="G19" i="1"/>
  <c r="G20" i="1"/>
  <c r="G18" i="1" s="1"/>
  <c r="G21" i="1" s="1"/>
  <c r="G23" i="1"/>
  <c r="G22" i="1"/>
  <c r="G24" i="1" s="1"/>
  <c r="G61" i="1"/>
  <c r="G62" i="1" s="1"/>
  <c r="G46" i="1"/>
  <c r="G45" i="1"/>
  <c r="H44" i="1"/>
  <c r="I44" i="1"/>
  <c r="G44" i="1"/>
  <c r="J44" i="1"/>
  <c r="G60" i="1"/>
  <c r="H60" i="1"/>
  <c r="I60" i="1"/>
  <c r="J60" i="1"/>
  <c r="H34" i="1"/>
  <c r="J34" i="1"/>
  <c r="G55" i="1"/>
  <c r="H53" i="1"/>
  <c r="I53" i="1"/>
  <c r="J53" i="1"/>
  <c r="G53" i="1"/>
  <c r="J40" i="1"/>
  <c r="G40" i="1"/>
  <c r="H40" i="1"/>
  <c r="I40" i="1"/>
  <c r="H47" i="1"/>
  <c r="I47" i="1"/>
  <c r="J47" i="1"/>
  <c r="G47" i="1"/>
  <c r="H63" i="1" l="1"/>
  <c r="J63" i="1"/>
  <c r="I34" i="1"/>
  <c r="G35" i="1"/>
  <c r="G34" i="1" l="1"/>
  <c r="G39" i="1"/>
  <c r="G63" i="1" s="1"/>
</calcChain>
</file>

<file path=xl/sharedStrings.xml><?xml version="1.0" encoding="utf-8"?>
<sst xmlns="http://schemas.openxmlformats.org/spreadsheetml/2006/main" count="167" uniqueCount="127">
  <si>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</si>
  <si>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</si>
  <si>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</si>
  <si>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</si>
  <si>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</si>
  <si>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</si>
  <si>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</si>
  <si>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</si>
  <si>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</si>
  <si>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</si>
  <si>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</si>
  <si>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</si>
  <si>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</si>
  <si>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</si>
  <si>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</si>
  <si>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</si>
  <si>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</si>
  <si>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</si>
  <si>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</si>
  <si>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</si>
  <si>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0620</t>
  </si>
  <si>
    <t>Організація  благоустрою населених пунктів</t>
  </si>
  <si>
    <t>1600000</t>
  </si>
  <si>
    <t>1200000</t>
  </si>
  <si>
    <t>0490</t>
  </si>
  <si>
    <t>0910</t>
  </si>
  <si>
    <t>Надання дошкільної освіти</t>
  </si>
  <si>
    <t>2010</t>
  </si>
  <si>
    <t>0731</t>
  </si>
  <si>
    <t>Багатопрофільна стаціонарна медична допомога населенню</t>
  </si>
  <si>
    <t>0600000</t>
  </si>
  <si>
    <t>Програма розвитку освіти міста Чернівців на 2017-2020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</si>
  <si>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</si>
  <si>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0700000</t>
  </si>
  <si>
    <t>0712010</t>
  </si>
  <si>
    <t>Зміни до розподілу витрат міського бюджету на реалізацію міських програм у 2019 році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</si>
  <si>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</si>
  <si>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</si>
  <si>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</si>
  <si>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</si>
  <si>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</si>
  <si>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</si>
  <si>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</si>
  <si>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</si>
  <si>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0200000</t>
  </si>
  <si>
    <t>0456</t>
  </si>
  <si>
    <t>Цільова програма з будівництва об'єктів житла і соціальної сфери в місті Чернівцях на 2017-2020 роки "Сучасне місто"</t>
  </si>
  <si>
    <t xml:space="preserve">Рішення 22 сесії міської ради  VIІ скликання від 13.03.2017 р. №626 </t>
  </si>
  <si>
    <t>0443</t>
  </si>
  <si>
    <t>Будівництво освітніх установ та закладів</t>
  </si>
  <si>
    <t>Програма фінансування робіт пов'язаних з благоустроєм м. Чернівців на 2018-2021 роки</t>
  </si>
  <si>
    <t>1000000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</si>
  <si>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</si>
  <si>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</si>
  <si>
    <t>0611020</t>
  </si>
  <si>
    <t>1020</t>
  </si>
  <si>
    <t>0921</t>
  </si>
  <si>
    <t>Програма розвитку "Охорона здоров'я" м. Чернівців на 2017-2019 роки</t>
  </si>
  <si>
    <t>Рішення 68 сесії міської ради VIІ скликання від 28.02.2019р. №1641</t>
  </si>
  <si>
    <t>Рішення 67 сесії міської ради VIІ скликання від 18.02.2019р. №1626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</si>
  <si>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</si>
  <si>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Виконавчий комітет Чернівецької міської ради</t>
  </si>
  <si>
    <t>Департамент житлово-комунального господарства Чернівецької міської ради</t>
  </si>
  <si>
    <t>Управління освіти Чернівецької міської ради</t>
  </si>
  <si>
    <t>Управління культури Чернівецької міської ради</t>
  </si>
  <si>
    <t>Департамент містобудівного комплексу та земельних відносин Чернівецької міської ради</t>
  </si>
  <si>
    <t>0712100</t>
  </si>
  <si>
    <t>2100</t>
  </si>
  <si>
    <t>0722</t>
  </si>
  <si>
    <t>Стоматологічна допомога населенню</t>
  </si>
  <si>
    <t>1100000</t>
  </si>
  <si>
    <t>Управління по фізичній культурі та спорту Чернівецької міської ради</t>
  </si>
  <si>
    <t>Рішення 18 сесії міської ради  VIІ скликання від 01.12.2016 р. №482</t>
  </si>
  <si>
    <t>Додаток 7</t>
  </si>
  <si>
    <t>1611010</t>
  </si>
  <si>
    <t>Будівництво обєктів житлово-комунального господарства</t>
  </si>
  <si>
    <t>Внески до статутного капіталу субєктів господарювання</t>
  </si>
  <si>
    <t>Програма фінансової підтримки комунальних підприємств міста Чернівців та здійснння внесків до їх статуних капіталів на 2017-2022 роки (покриття збитків, які виникли на комунальних підприємствах внаслідок неефективного менеджменту та інші заходи)</t>
  </si>
  <si>
    <t xml:space="preserve">Рішення 21 сесії міської ради  VIІ скликання від 02.02.2017 р. №567 </t>
  </si>
  <si>
    <t>Комплексна програма збереження історичної забудови міста Чернівців на 2016-2020 роки</t>
  </si>
  <si>
    <t xml:space="preserve">Рішення 2 сесії міської ради  VIІ скликання від 24.12.2015 р. №46      
</t>
  </si>
  <si>
    <t>Реалізація інших заходів щодо соціально-економічного розвитку територій</t>
  </si>
  <si>
    <t>0810</t>
  </si>
  <si>
    <t xml:space="preserve">Секретар Чернівецької міської ради                                                                                                                                        В. Продан                                                                                         </t>
  </si>
  <si>
    <t>1611020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</si>
  <si>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</si>
  <si>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</si>
  <si>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</si>
  <si>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</si>
  <si>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</si>
  <si>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</si>
  <si>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</si>
  <si>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0611080</t>
  </si>
  <si>
    <t>1080</t>
  </si>
  <si>
    <t>0922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</si>
  <si>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поглибленою військово-фізичною підготовкою</t>
  </si>
  <si>
    <t>Утримання та розвиток автомобільних доріг та дорожньої інфраструктури за рахунок коштів місцевого бюджету</t>
  </si>
  <si>
    <t>Програма розвитку малого і середнього підприємництва в місті Чернівцях на 2019-2020 роки</t>
  </si>
  <si>
    <t>Рішення 66 сесії міської ради VII скликання від 20.12.2018 №1579</t>
  </si>
  <si>
    <t>2717691</t>
  </si>
  <si>
    <t>0800000</t>
  </si>
  <si>
    <t>0813242</t>
  </si>
  <si>
    <t>3242</t>
  </si>
  <si>
    <t>1090</t>
  </si>
  <si>
    <t>Інші заходи у сфері соціального захисту і соціального забезпечення</t>
  </si>
  <si>
    <t>0817691</t>
  </si>
  <si>
    <t>Програма "Захист" м. Чернівців на 2019-2021 роки</t>
  </si>
  <si>
    <t>Рішення Чернівецької міської ради 63 сесія VII скликання від 27.09.2018 №1439</t>
  </si>
  <si>
    <t>Рішення Чернівецької міської ради 64 сесія VII скликання від 25.10.2018 №1462</t>
  </si>
  <si>
    <t>Програма будівництва, реконструкції та капітального ремонту об'єктів житлово-комунального господарства в м.Чернівцях на 2017-2021 роки "Комфортне місто"</t>
  </si>
  <si>
    <t>Програма "Молодь міста Чернівців" на 2018-2020 роки</t>
  </si>
  <si>
    <t>Рішення 46 сесії міської ради  VIІ скликання від 26.12.2017 р. №1049</t>
  </si>
  <si>
    <t>0217691</t>
  </si>
  <si>
    <t>Програма підтримки громадян міста Чернівців, які брали участь у військових діях в східних регіонах України, членів їх сімей та сімей загиблих (померлих) учасників бойових дій і волонтерів, померлих осіб, смерть яких пов'язана з участю в масових акціях громадського протесту, що відбулися у період з 21.11.2013 р. по 21.02.2014 р., на 2019-2021 роки</t>
  </si>
  <si>
    <t xml:space="preserve">Рішення 68 сесії міської ради  VIІ скликання від 05.03.2019 р. №1684 </t>
  </si>
  <si>
    <t>1011100</t>
  </si>
  <si>
    <t>1014030</t>
  </si>
  <si>
    <t>0960</t>
  </si>
  <si>
    <t>0824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</si>
  <si>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</si>
  <si>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діяльності бібліотек</t>
  </si>
  <si>
    <t>Департамент розвитку Чернівецької міської ради</t>
  </si>
  <si>
    <t>Програма розвитку фізичної культури і спорту в  м. Чернівцях на 2017-2020 роки</t>
  </si>
  <si>
    <t>Департамент  праці та соціального захисту населення Чернівецької міської ради</t>
  </si>
  <si>
    <t>Управління забезпечення медичного обслуговування у сфері охорони здоров`я Чернівецької міської ради</t>
  </si>
  <si>
    <t xml:space="preserve">Рішення 46 сесії міської ради  VIІ скликання від 26.12.2017 р. №1046 </t>
  </si>
  <si>
    <r>
      <rPr>
        <u/>
        <sz val="12"/>
        <rFont val="Times New Roman"/>
        <family val="1"/>
        <charset val="204"/>
      </rPr>
      <t>01.08.2019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</si>
</sst>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showZeros="0" tabSelected="1" view="pageBreakPreview" zoomScale="70" zoomScaleNormal="75" zoomScaleSheetLayoutView="70" workbookViewId="0">
      <pane ySplit="11" topLeftCell="A12" activePane="bottomLeft" state="frozen"/>
      <selection pane="bottomLeft" activeCell="A6" sqref="A6:J6"/>
    </sheetView>
  </sheetViews>
  <sheetFormatPr defaultRowHeight="12.75" x14ac:dyDescent="0.2"/>
  <cols>
    <col min="1" max="3" width="13.28515625" style="1" customWidth="1"/>
    <col min="4" max="4" width="46.85546875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8" customHeight="1" x14ac:dyDescent="0.25">
      <c r="I1" s="54" t="s">
        <v>73</v>
      </c>
      <c r="J1" s="54"/>
    </row>
    <row r="2" spans="1:10" ht="18" customHeight="1" x14ac:dyDescent="0.25">
      <c r="I2" s="54" t="s">
        <v>2</v>
      </c>
      <c r="J2" s="54"/>
    </row>
    <row r="3" spans="1:10" ht="18" customHeight="1" x14ac:dyDescent="0.25">
      <c r="I3" s="37" t="s">
        <v>4</v>
      </c>
      <c r="J3" s="37"/>
    </row>
    <row r="4" spans="1:10" ht="18" customHeight="1" x14ac:dyDescent="0.25">
      <c r="I4" s="54" t="s">
        <v>126</v>
      </c>
      <c r="J4" s="54"/>
    </row>
    <row r="6" spans="1:10" ht="27.75" customHeight="1" x14ac:dyDescent="0.3">
      <c r="A6" s="55" t="s">
        <v>35</v>
      </c>
      <c r="B6" s="55"/>
      <c r="C6" s="55"/>
      <c r="D6" s="55"/>
      <c r="E6" s="55"/>
      <c r="F6" s="55"/>
      <c r="G6" s="55"/>
      <c r="H6" s="55"/>
      <c r="I6" s="55"/>
      <c r="J6" s="55"/>
    </row>
    <row r="7" spans="1:10" ht="16.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8"/>
    </row>
    <row r="8" spans="1:10" ht="22.15" customHeight="1" x14ac:dyDescent="0.25">
      <c r="I8" s="6"/>
      <c r="J8" s="38" t="s">
        <v>0</v>
      </c>
    </row>
    <row r="9" spans="1:10" s="3" customFormat="1" ht="40.15" customHeight="1" x14ac:dyDescent="0.2">
      <c r="A9" s="56" t="s">
        <v>5</v>
      </c>
      <c r="B9" s="56" t="s">
        <v>6</v>
      </c>
      <c r="C9" s="56" t="s">
        <v>7</v>
      </c>
      <c r="D9" s="57" t="s">
        <v>8</v>
      </c>
      <c r="E9" s="53" t="s">
        <v>9</v>
      </c>
      <c r="F9" s="53" t="s">
        <v>18</v>
      </c>
      <c r="G9" s="53" t="s">
        <v>10</v>
      </c>
      <c r="H9" s="53" t="s">
        <v>1</v>
      </c>
      <c r="I9" s="53" t="s">
        <v>3</v>
      </c>
      <c r="J9" s="53"/>
    </row>
    <row r="10" spans="1:10" s="3" customFormat="1" ht="66" customHeight="1" x14ac:dyDescent="0.2">
      <c r="A10" s="56"/>
      <c r="B10" s="56"/>
      <c r="C10" s="56"/>
      <c r="D10" s="57"/>
      <c r="E10" s="53"/>
      <c r="F10" s="53"/>
      <c r="G10" s="53"/>
      <c r="H10" s="53"/>
      <c r="I10" s="16" t="s">
        <v>11</v>
      </c>
      <c r="J10" s="16" t="s">
        <v>12</v>
      </c>
    </row>
    <row r="11" spans="1:10" s="3" customFormat="1" ht="21" customHeight="1" x14ac:dyDescent="0.2">
      <c r="A11" s="42" t="s">
        <v>15</v>
      </c>
      <c r="B11" s="42" t="s">
        <v>16</v>
      </c>
      <c r="C11" s="42" t="s">
        <v>17</v>
      </c>
      <c r="D11" s="43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</row>
    <row r="12" spans="1:10" s="3" customFormat="1" ht="54" customHeight="1" x14ac:dyDescent="0.2">
      <c r="A12" s="20" t="s">
        <v>33</v>
      </c>
      <c r="B12" s="20"/>
      <c r="C12" s="20"/>
      <c r="D12" s="21" t="s">
        <v>124</v>
      </c>
      <c r="E12" s="53" t="s">
        <v>57</v>
      </c>
      <c r="F12" s="53" t="s">
        <v>58</v>
      </c>
      <c r="G12" s="27">
        <f>SUM(G13:G16)</f>
        <v>2996160</v>
      </c>
      <c r="H12" s="27">
        <f>SUM(H13:H16)</f>
        <v>2789753</v>
      </c>
      <c r="I12" s="27">
        <f>SUM(I13:I16)</f>
        <v>206407</v>
      </c>
      <c r="J12" s="27">
        <f>SUM(J13:J16)</f>
        <v>206407</v>
      </c>
    </row>
    <row r="13" spans="1:10" s="3" customFormat="1" ht="34.9" customHeight="1" x14ac:dyDescent="0.2">
      <c r="A13" s="22" t="s">
        <v>34</v>
      </c>
      <c r="B13" s="22" t="s">
        <v>27</v>
      </c>
      <c r="C13" s="22" t="s">
        <v>28</v>
      </c>
      <c r="D13" s="44" t="s">
        <v>29</v>
      </c>
      <c r="E13" s="53"/>
      <c r="F13" s="53"/>
      <c r="G13" s="29">
        <f>H13+I13</f>
        <v>1553960</v>
      </c>
      <c r="H13" s="29">
        <v>1347553</v>
      </c>
      <c r="I13" s="29">
        <v>206407</v>
      </c>
      <c r="J13" s="29">
        <v>206407</v>
      </c>
    </row>
    <row r="14" spans="1:10" s="3" customFormat="1" ht="34.9" customHeight="1" x14ac:dyDescent="0.2">
      <c r="A14" s="30" t="s">
        <v>36</v>
      </c>
      <c r="B14" s="30" t="s">
        <v>37</v>
      </c>
      <c r="C14" s="31" t="s">
        <v>38</v>
      </c>
      <c r="D14" s="32" t="s">
        <v>39</v>
      </c>
      <c r="E14" s="53"/>
      <c r="F14" s="53"/>
      <c r="G14" s="29">
        <f>H14+I14</f>
        <v>665000</v>
      </c>
      <c r="H14" s="29">
        <v>665000</v>
      </c>
      <c r="I14" s="29"/>
      <c r="J14" s="29"/>
    </row>
    <row r="15" spans="1:10" s="3" customFormat="1" ht="34.9" customHeight="1" x14ac:dyDescent="0.2">
      <c r="A15" s="30" t="s">
        <v>40</v>
      </c>
      <c r="B15" s="30" t="s">
        <v>41</v>
      </c>
      <c r="C15" s="31" t="s">
        <v>42</v>
      </c>
      <c r="D15" s="32" t="s">
        <v>43</v>
      </c>
      <c r="E15" s="53"/>
      <c r="F15" s="53"/>
      <c r="G15" s="29">
        <f>H15+I15</f>
        <v>644000</v>
      </c>
      <c r="H15" s="29">
        <v>644000</v>
      </c>
      <c r="I15" s="29"/>
      <c r="J15" s="29"/>
    </row>
    <row r="16" spans="1:10" s="3" customFormat="1" ht="34.9" customHeight="1" x14ac:dyDescent="0.2">
      <c r="A16" s="39" t="s">
        <v>66</v>
      </c>
      <c r="B16" s="39" t="s">
        <v>67</v>
      </c>
      <c r="C16" s="40" t="s">
        <v>68</v>
      </c>
      <c r="D16" s="41" t="s">
        <v>69</v>
      </c>
      <c r="E16" s="53"/>
      <c r="F16" s="53"/>
      <c r="G16" s="29">
        <f>H16+I16</f>
        <v>133200</v>
      </c>
      <c r="H16" s="29">
        <v>133200</v>
      </c>
      <c r="I16" s="29"/>
      <c r="J16" s="29"/>
    </row>
    <row r="17" spans="1:10" s="3" customFormat="1" ht="31.15" customHeight="1" x14ac:dyDescent="0.2">
      <c r="A17" s="52" t="s">
        <v>19</v>
      </c>
      <c r="B17" s="52"/>
      <c r="C17" s="52"/>
      <c r="D17" s="52"/>
      <c r="E17" s="53"/>
      <c r="F17" s="53"/>
      <c r="G17" s="27">
        <f>G12</f>
        <v>2996160</v>
      </c>
      <c r="H17" s="27">
        <f>H12</f>
        <v>2789753</v>
      </c>
      <c r="I17" s="27">
        <f>I12</f>
        <v>206407</v>
      </c>
      <c r="J17" s="27">
        <f>J12</f>
        <v>206407</v>
      </c>
    </row>
    <row r="18" spans="1:10" s="3" customFormat="1" ht="46.15" customHeight="1" x14ac:dyDescent="0.2">
      <c r="A18" s="20" t="s">
        <v>100</v>
      </c>
      <c r="B18" s="20"/>
      <c r="C18" s="20"/>
      <c r="D18" s="21" t="s">
        <v>123</v>
      </c>
      <c r="E18" s="49" t="s">
        <v>106</v>
      </c>
      <c r="F18" s="49" t="s">
        <v>107</v>
      </c>
      <c r="G18" s="27">
        <f>SUM(G19:G20)</f>
        <v>271300</v>
      </c>
      <c r="H18" s="27">
        <f>SUM(H19:H20)</f>
        <v>9900</v>
      </c>
      <c r="I18" s="27">
        <f>SUM(I19:I20)</f>
        <v>261400</v>
      </c>
      <c r="J18" s="27">
        <f>SUM(J19:J20)</f>
        <v>0</v>
      </c>
    </row>
    <row r="19" spans="1:10" s="3" customFormat="1" ht="37.15" customHeight="1" x14ac:dyDescent="0.2">
      <c r="A19" s="22" t="s">
        <v>101</v>
      </c>
      <c r="B19" s="22" t="s">
        <v>102</v>
      </c>
      <c r="C19" s="22" t="s">
        <v>103</v>
      </c>
      <c r="D19" s="44" t="s">
        <v>104</v>
      </c>
      <c r="E19" s="50"/>
      <c r="F19" s="50"/>
      <c r="G19" s="29">
        <f>H19+I19</f>
        <v>9900</v>
      </c>
      <c r="H19" s="29">
        <v>9900</v>
      </c>
      <c r="I19" s="29"/>
      <c r="J19" s="29"/>
    </row>
    <row r="20" spans="1:10" s="3" customFormat="1" ht="102.6" customHeight="1" x14ac:dyDescent="0.2">
      <c r="A20" s="22" t="s">
        <v>105</v>
      </c>
      <c r="B20" s="30">
        <v>7691</v>
      </c>
      <c r="C20" s="22" t="s">
        <v>24</v>
      </c>
      <c r="D20" s="23" t="s">
        <v>32</v>
      </c>
      <c r="E20" s="50"/>
      <c r="F20" s="50"/>
      <c r="G20" s="29">
        <f>H20+I20</f>
        <v>261400</v>
      </c>
      <c r="H20" s="29"/>
      <c r="I20" s="29">
        <v>261400</v>
      </c>
      <c r="J20" s="29"/>
    </row>
    <row r="21" spans="1:10" s="3" customFormat="1" ht="27.6" customHeight="1" x14ac:dyDescent="0.2">
      <c r="A21" s="52" t="s">
        <v>19</v>
      </c>
      <c r="B21" s="52"/>
      <c r="C21" s="52"/>
      <c r="D21" s="52"/>
      <c r="E21" s="51"/>
      <c r="F21" s="51"/>
      <c r="G21" s="27">
        <f>G18</f>
        <v>271300</v>
      </c>
      <c r="H21" s="27">
        <f>H18</f>
        <v>9900</v>
      </c>
      <c r="I21" s="27">
        <f>I18</f>
        <v>261400</v>
      </c>
      <c r="J21" s="27">
        <f>J18</f>
        <v>0</v>
      </c>
    </row>
    <row r="22" spans="1:10" s="3" customFormat="1" ht="53.25" customHeight="1" x14ac:dyDescent="0.2">
      <c r="A22" s="20" t="s">
        <v>100</v>
      </c>
      <c r="B22" s="20"/>
      <c r="C22" s="20"/>
      <c r="D22" s="21" t="s">
        <v>123</v>
      </c>
      <c r="E22" s="49" t="s">
        <v>113</v>
      </c>
      <c r="F22" s="49" t="s">
        <v>108</v>
      </c>
      <c r="G22" s="27">
        <f>SUM(G23:G23)</f>
        <v>100000</v>
      </c>
      <c r="H22" s="27">
        <f>SUM(H23:H23)</f>
        <v>100000</v>
      </c>
      <c r="I22" s="27">
        <f>SUM(I23:I23)</f>
        <v>0</v>
      </c>
      <c r="J22" s="27">
        <f>SUM(J23:J23)</f>
        <v>0</v>
      </c>
    </row>
    <row r="23" spans="1:10" s="3" customFormat="1" ht="46.15" customHeight="1" x14ac:dyDescent="0.2">
      <c r="A23" s="22" t="s">
        <v>101</v>
      </c>
      <c r="B23" s="22" t="s">
        <v>102</v>
      </c>
      <c r="C23" s="22" t="s">
        <v>103</v>
      </c>
      <c r="D23" s="44" t="s">
        <v>104</v>
      </c>
      <c r="E23" s="50"/>
      <c r="F23" s="50"/>
      <c r="G23" s="29">
        <f>H23+I23</f>
        <v>100000</v>
      </c>
      <c r="H23" s="29">
        <v>100000</v>
      </c>
      <c r="I23" s="29"/>
      <c r="J23" s="29"/>
    </row>
    <row r="24" spans="1:10" s="3" customFormat="1" ht="47.45" customHeight="1" x14ac:dyDescent="0.2">
      <c r="A24" s="52" t="s">
        <v>19</v>
      </c>
      <c r="B24" s="52"/>
      <c r="C24" s="52"/>
      <c r="D24" s="52"/>
      <c r="E24" s="51"/>
      <c r="F24" s="51"/>
      <c r="G24" s="27">
        <f>G22</f>
        <v>100000</v>
      </c>
      <c r="H24" s="27">
        <f>H22</f>
        <v>100000</v>
      </c>
      <c r="I24" s="27">
        <f>I22</f>
        <v>0</v>
      </c>
      <c r="J24" s="27">
        <f>J22</f>
        <v>0</v>
      </c>
    </row>
    <row r="25" spans="1:10" s="3" customFormat="1" ht="31.9" customHeight="1" x14ac:dyDescent="0.2">
      <c r="A25" s="25" t="s">
        <v>30</v>
      </c>
      <c r="B25" s="20"/>
      <c r="C25" s="20"/>
      <c r="D25" s="21" t="s">
        <v>63</v>
      </c>
      <c r="E25" s="53" t="s">
        <v>31</v>
      </c>
      <c r="F25" s="53" t="s">
        <v>59</v>
      </c>
      <c r="G25" s="27">
        <f>G26+G27</f>
        <v>924706</v>
      </c>
      <c r="H25" s="27">
        <f>H26+H27</f>
        <v>263500</v>
      </c>
      <c r="I25" s="27">
        <f>I26+I27</f>
        <v>661206</v>
      </c>
      <c r="J25" s="27">
        <f>J26+J27</f>
        <v>661206</v>
      </c>
    </row>
    <row r="26" spans="1:10" s="3" customFormat="1" ht="65.45" customHeight="1" x14ac:dyDescent="0.2">
      <c r="A26" s="22" t="s">
        <v>54</v>
      </c>
      <c r="B26" s="22" t="s">
        <v>55</v>
      </c>
      <c r="C26" s="22" t="s">
        <v>56</v>
      </c>
      <c r="D26" s="23" t="s">
        <v>60</v>
      </c>
      <c r="E26" s="53"/>
      <c r="F26" s="53"/>
      <c r="G26" s="29">
        <f>H26+I26</f>
        <v>414706</v>
      </c>
      <c r="H26" s="29">
        <v>-200000</v>
      </c>
      <c r="I26" s="29">
        <v>614706</v>
      </c>
      <c r="J26" s="29">
        <v>614706</v>
      </c>
    </row>
    <row r="27" spans="1:10" s="3" customFormat="1" ht="96" customHeight="1" x14ac:dyDescent="0.2">
      <c r="A27" s="22" t="s">
        <v>92</v>
      </c>
      <c r="B27" s="22" t="s">
        <v>93</v>
      </c>
      <c r="C27" s="22" t="s">
        <v>94</v>
      </c>
      <c r="D27" s="23" t="s">
        <v>95</v>
      </c>
      <c r="E27" s="53"/>
      <c r="F27" s="53"/>
      <c r="G27" s="29">
        <f>H27+I27</f>
        <v>510000</v>
      </c>
      <c r="H27" s="29">
        <v>463500</v>
      </c>
      <c r="I27" s="29">
        <v>46500</v>
      </c>
      <c r="J27" s="29">
        <v>46500</v>
      </c>
    </row>
    <row r="28" spans="1:10" s="3" customFormat="1" ht="30" customHeight="1" x14ac:dyDescent="0.2">
      <c r="A28" s="52" t="s">
        <v>19</v>
      </c>
      <c r="B28" s="52"/>
      <c r="C28" s="52"/>
      <c r="D28" s="52"/>
      <c r="E28" s="53"/>
      <c r="F28" s="53"/>
      <c r="G28" s="27">
        <f>G25</f>
        <v>924706</v>
      </c>
      <c r="H28" s="27">
        <f>H25</f>
        <v>263500</v>
      </c>
      <c r="I28" s="27">
        <f>I25</f>
        <v>661206</v>
      </c>
      <c r="J28" s="27">
        <f>J25</f>
        <v>661206</v>
      </c>
    </row>
    <row r="29" spans="1:10" s="3" customFormat="1" ht="33" customHeight="1" x14ac:dyDescent="0.2">
      <c r="A29" s="20" t="s">
        <v>51</v>
      </c>
      <c r="B29" s="24"/>
      <c r="C29" s="24"/>
      <c r="D29" s="33" t="s">
        <v>64</v>
      </c>
      <c r="E29" s="53" t="s">
        <v>52</v>
      </c>
      <c r="F29" s="53" t="s">
        <v>53</v>
      </c>
      <c r="G29" s="27">
        <f>G32+G31+G30</f>
        <v>465693</v>
      </c>
      <c r="H29" s="27">
        <f>H32+H31+H30</f>
        <v>421663</v>
      </c>
      <c r="I29" s="27">
        <f>I32+I31+I30</f>
        <v>44030</v>
      </c>
      <c r="J29" s="27">
        <f>J32+J31+J30</f>
        <v>44030</v>
      </c>
    </row>
    <row r="30" spans="1:10" s="3" customFormat="1" ht="49.15" customHeight="1" x14ac:dyDescent="0.2">
      <c r="A30" s="22" t="s">
        <v>115</v>
      </c>
      <c r="B30" s="16">
        <v>1100</v>
      </c>
      <c r="C30" s="22" t="s">
        <v>117</v>
      </c>
      <c r="D30" s="44" t="s">
        <v>119</v>
      </c>
      <c r="E30" s="53"/>
      <c r="F30" s="53"/>
      <c r="G30" s="29">
        <f>H30+I30</f>
        <v>103174</v>
      </c>
      <c r="H30" s="29">
        <v>103174</v>
      </c>
      <c r="I30" s="27"/>
      <c r="J30" s="27"/>
    </row>
    <row r="31" spans="1:10" s="3" customFormat="1" ht="33" customHeight="1" x14ac:dyDescent="0.2">
      <c r="A31" s="22" t="s">
        <v>116</v>
      </c>
      <c r="B31" s="16">
        <v>4030</v>
      </c>
      <c r="C31" s="22" t="s">
        <v>118</v>
      </c>
      <c r="D31" s="44" t="s">
        <v>120</v>
      </c>
      <c r="E31" s="53"/>
      <c r="F31" s="53"/>
      <c r="G31" s="29">
        <f>H31+I31</f>
        <v>155000</v>
      </c>
      <c r="H31" s="29">
        <v>155000</v>
      </c>
      <c r="I31" s="27"/>
      <c r="J31" s="27"/>
    </row>
    <row r="32" spans="1:10" s="3" customFormat="1" ht="44.25" customHeight="1" x14ac:dyDescent="0.2">
      <c r="A32" s="39" t="s">
        <v>85</v>
      </c>
      <c r="B32" s="39" t="s">
        <v>86</v>
      </c>
      <c r="C32" s="40" t="s">
        <v>87</v>
      </c>
      <c r="D32" s="41" t="s">
        <v>88</v>
      </c>
      <c r="E32" s="53"/>
      <c r="F32" s="53"/>
      <c r="G32" s="29">
        <f>SUM(H32:I32)</f>
        <v>207519</v>
      </c>
      <c r="H32" s="29">
        <v>163489</v>
      </c>
      <c r="I32" s="29">
        <v>44030</v>
      </c>
      <c r="J32" s="29">
        <v>44030</v>
      </c>
    </row>
    <row r="33" spans="1:10" s="3" customFormat="1" ht="30" customHeight="1" x14ac:dyDescent="0.2">
      <c r="A33" s="52" t="s">
        <v>19</v>
      </c>
      <c r="B33" s="52"/>
      <c r="C33" s="52"/>
      <c r="D33" s="52"/>
      <c r="E33" s="53"/>
      <c r="F33" s="53"/>
      <c r="G33" s="27">
        <f>SUM(G29)</f>
        <v>465693</v>
      </c>
      <c r="H33" s="27">
        <f>SUM(H29)</f>
        <v>421663</v>
      </c>
      <c r="I33" s="27">
        <f>SUM(I29)</f>
        <v>44030</v>
      </c>
      <c r="J33" s="27">
        <f>SUM(J29)</f>
        <v>44030</v>
      </c>
    </row>
    <row r="34" spans="1:10" s="3" customFormat="1" ht="32.25" customHeight="1" x14ac:dyDescent="0.2">
      <c r="A34" s="20" t="s">
        <v>22</v>
      </c>
      <c r="B34" s="24"/>
      <c r="C34" s="24"/>
      <c r="D34" s="21" t="s">
        <v>65</v>
      </c>
      <c r="E34" s="49" t="s">
        <v>46</v>
      </c>
      <c r="F34" s="49" t="s">
        <v>47</v>
      </c>
      <c r="G34" s="28">
        <f>G38+G35+G37+G36</f>
        <v>11747537</v>
      </c>
      <c r="H34" s="28">
        <f>H38+H35+H37+H36</f>
        <v>0</v>
      </c>
      <c r="I34" s="28">
        <f>I38+I35+I37+I36</f>
        <v>11747537</v>
      </c>
      <c r="J34" s="28">
        <f>J38+J35+J37+J36</f>
        <v>11747537</v>
      </c>
    </row>
    <row r="35" spans="1:10" s="3" customFormat="1" ht="21.6" customHeight="1" x14ac:dyDescent="0.2">
      <c r="A35" s="22" t="s">
        <v>74</v>
      </c>
      <c r="B35" s="16">
        <v>1010</v>
      </c>
      <c r="C35" s="22" t="s">
        <v>25</v>
      </c>
      <c r="D35" s="23" t="s">
        <v>26</v>
      </c>
      <c r="E35" s="50"/>
      <c r="F35" s="50"/>
      <c r="G35" s="26">
        <f>H35+I35</f>
        <v>4531862</v>
      </c>
      <c r="H35" s="28"/>
      <c r="I35" s="26">
        <f>4531862</f>
        <v>4531862</v>
      </c>
      <c r="J35" s="26">
        <f>4531862</f>
        <v>4531862</v>
      </c>
    </row>
    <row r="36" spans="1:10" s="3" customFormat="1" ht="63" customHeight="1" x14ac:dyDescent="0.2">
      <c r="A36" s="22" t="s">
        <v>84</v>
      </c>
      <c r="B36" s="22" t="s">
        <v>55</v>
      </c>
      <c r="C36" s="22" t="s">
        <v>56</v>
      </c>
      <c r="D36" s="23" t="s">
        <v>60</v>
      </c>
      <c r="E36" s="50"/>
      <c r="F36" s="50"/>
      <c r="G36" s="26">
        <f>H36+I36</f>
        <v>4200000</v>
      </c>
      <c r="H36" s="28"/>
      <c r="I36" s="26">
        <f>4200000</f>
        <v>4200000</v>
      </c>
      <c r="J36" s="26">
        <f>4200000</f>
        <v>4200000</v>
      </c>
    </row>
    <row r="37" spans="1:10" s="3" customFormat="1" ht="34.5" customHeight="1" x14ac:dyDescent="0.2">
      <c r="A37" s="16">
        <v>1617310</v>
      </c>
      <c r="B37" s="16">
        <v>7310</v>
      </c>
      <c r="C37" s="22" t="s">
        <v>48</v>
      </c>
      <c r="D37" s="23" t="s">
        <v>75</v>
      </c>
      <c r="E37" s="50"/>
      <c r="F37" s="50"/>
      <c r="G37" s="26">
        <f>H37+I37</f>
        <v>2015675</v>
      </c>
      <c r="H37" s="26"/>
      <c r="I37" s="26">
        <v>2015675</v>
      </c>
      <c r="J37" s="26">
        <v>2015675</v>
      </c>
    </row>
    <row r="38" spans="1:10" s="3" customFormat="1" ht="19.5" customHeight="1" x14ac:dyDescent="0.2">
      <c r="A38" s="16">
        <v>1617321</v>
      </c>
      <c r="B38" s="16">
        <v>7321</v>
      </c>
      <c r="C38" s="22" t="s">
        <v>48</v>
      </c>
      <c r="D38" s="23" t="s">
        <v>49</v>
      </c>
      <c r="E38" s="50"/>
      <c r="F38" s="50"/>
      <c r="G38" s="26">
        <f>H38+I38</f>
        <v>1000000</v>
      </c>
      <c r="H38" s="26"/>
      <c r="I38" s="26">
        <v>1000000</v>
      </c>
      <c r="J38" s="26">
        <v>1000000</v>
      </c>
    </row>
    <row r="39" spans="1:10" s="3" customFormat="1" ht="22.5" customHeight="1" x14ac:dyDescent="0.2">
      <c r="A39" s="52" t="s">
        <v>19</v>
      </c>
      <c r="B39" s="52"/>
      <c r="C39" s="52"/>
      <c r="D39" s="52"/>
      <c r="E39" s="51"/>
      <c r="F39" s="51"/>
      <c r="G39" s="28">
        <f>SUM(G35:G38)</f>
        <v>11747537</v>
      </c>
      <c r="H39" s="28">
        <f>SUM(H35:H38)</f>
        <v>0</v>
      </c>
      <c r="I39" s="28">
        <f>SUM(I35:I38)</f>
        <v>11747537</v>
      </c>
      <c r="J39" s="28">
        <f>SUM(J35:J38)</f>
        <v>11747537</v>
      </c>
    </row>
    <row r="40" spans="1:10" s="3" customFormat="1" ht="40.5" customHeight="1" x14ac:dyDescent="0.2">
      <c r="A40" s="20" t="s">
        <v>23</v>
      </c>
      <c r="B40" s="20"/>
      <c r="C40" s="20"/>
      <c r="D40" s="21" t="s">
        <v>62</v>
      </c>
      <c r="E40" s="49" t="s">
        <v>109</v>
      </c>
      <c r="F40" s="49" t="s">
        <v>114</v>
      </c>
      <c r="G40" s="28">
        <f>G41+G42</f>
        <v>8615806</v>
      </c>
      <c r="H40" s="28">
        <f>H41+H42</f>
        <v>200000</v>
      </c>
      <c r="I40" s="28">
        <f>I41+I42</f>
        <v>8415806</v>
      </c>
      <c r="J40" s="28">
        <f>J41+J42</f>
        <v>8415806</v>
      </c>
    </row>
    <row r="41" spans="1:10" s="3" customFormat="1" ht="45" customHeight="1" x14ac:dyDescent="0.2">
      <c r="A41" s="16">
        <v>1217461</v>
      </c>
      <c r="B41" s="16">
        <v>7461</v>
      </c>
      <c r="C41" s="22" t="s">
        <v>45</v>
      </c>
      <c r="D41" s="23" t="s">
        <v>96</v>
      </c>
      <c r="E41" s="50"/>
      <c r="F41" s="50"/>
      <c r="G41" s="26">
        <f>H41+I41</f>
        <v>8415806</v>
      </c>
      <c r="H41" s="26"/>
      <c r="I41" s="26">
        <v>8415806</v>
      </c>
      <c r="J41" s="26">
        <v>8415806</v>
      </c>
    </row>
    <row r="42" spans="1:10" s="3" customFormat="1" ht="22.5" customHeight="1" x14ac:dyDescent="0.2">
      <c r="A42" s="24">
        <v>1216030</v>
      </c>
      <c r="B42" s="24">
        <v>6030</v>
      </c>
      <c r="C42" s="45" t="s">
        <v>20</v>
      </c>
      <c r="D42" s="23" t="s">
        <v>21</v>
      </c>
      <c r="E42" s="50"/>
      <c r="F42" s="50"/>
      <c r="G42" s="26">
        <v>200000</v>
      </c>
      <c r="H42" s="26">
        <v>200000</v>
      </c>
      <c r="I42" s="26"/>
      <c r="J42" s="26"/>
    </row>
    <row r="43" spans="1:10" s="3" customFormat="1" ht="22.5" customHeight="1" x14ac:dyDescent="0.2">
      <c r="A43" s="52" t="s">
        <v>19</v>
      </c>
      <c r="B43" s="52"/>
      <c r="C43" s="52"/>
      <c r="D43" s="52"/>
      <c r="E43" s="51"/>
      <c r="F43" s="51"/>
      <c r="G43" s="28">
        <f>G41+G42</f>
        <v>8615806</v>
      </c>
      <c r="H43" s="28">
        <f>H41+H42</f>
        <v>200000</v>
      </c>
      <c r="I43" s="28">
        <f>I41+I42</f>
        <v>8415806</v>
      </c>
      <c r="J43" s="28">
        <f>J41+J42</f>
        <v>8415806</v>
      </c>
    </row>
    <row r="44" spans="1:10" s="3" customFormat="1" ht="45.75" customHeight="1" x14ac:dyDescent="0.2">
      <c r="A44" s="20" t="s">
        <v>23</v>
      </c>
      <c r="B44" s="20"/>
      <c r="C44" s="20"/>
      <c r="D44" s="21" t="s">
        <v>62</v>
      </c>
      <c r="E44" s="49" t="s">
        <v>50</v>
      </c>
      <c r="F44" s="49" t="s">
        <v>125</v>
      </c>
      <c r="G44" s="28">
        <f>H44+I44</f>
        <v>3000000</v>
      </c>
      <c r="H44" s="28">
        <f>H45</f>
        <v>3000000</v>
      </c>
      <c r="I44" s="28">
        <f>I45</f>
        <v>0</v>
      </c>
      <c r="J44" s="28">
        <f>J45</f>
        <v>0</v>
      </c>
    </row>
    <row r="45" spans="1:10" s="3" customFormat="1" ht="48.75" customHeight="1" x14ac:dyDescent="0.2">
      <c r="A45" s="16">
        <v>1217461</v>
      </c>
      <c r="B45" s="16">
        <v>7461</v>
      </c>
      <c r="C45" s="22" t="s">
        <v>45</v>
      </c>
      <c r="D45" s="23" t="s">
        <v>96</v>
      </c>
      <c r="E45" s="50"/>
      <c r="F45" s="50"/>
      <c r="G45" s="26">
        <f>H45+I45</f>
        <v>3000000</v>
      </c>
      <c r="H45" s="26">
        <v>3000000</v>
      </c>
      <c r="I45" s="28"/>
      <c r="J45" s="28"/>
    </row>
    <row r="46" spans="1:10" s="3" customFormat="1" ht="22.5" customHeight="1" x14ac:dyDescent="0.2">
      <c r="A46" s="52" t="s">
        <v>19</v>
      </c>
      <c r="B46" s="52"/>
      <c r="C46" s="52"/>
      <c r="D46" s="52"/>
      <c r="E46" s="50"/>
      <c r="F46" s="50"/>
      <c r="G46" s="28">
        <f>H46+I46</f>
        <v>3000000</v>
      </c>
      <c r="H46" s="28">
        <f>H45</f>
        <v>3000000</v>
      </c>
      <c r="I46" s="28">
        <f>I45</f>
        <v>0</v>
      </c>
      <c r="J46" s="28">
        <f>J45</f>
        <v>0</v>
      </c>
    </row>
    <row r="47" spans="1:10" s="3" customFormat="1" ht="37.5" customHeight="1" x14ac:dyDescent="0.2">
      <c r="A47" s="20" t="s">
        <v>22</v>
      </c>
      <c r="B47" s="24"/>
      <c r="C47" s="24"/>
      <c r="D47" s="21" t="s">
        <v>65</v>
      </c>
      <c r="E47" s="49" t="s">
        <v>79</v>
      </c>
      <c r="F47" s="49" t="s">
        <v>80</v>
      </c>
      <c r="G47" s="28">
        <f>G48</f>
        <v>500000</v>
      </c>
      <c r="H47" s="28">
        <f>H48</f>
        <v>500000</v>
      </c>
      <c r="I47" s="28">
        <f>I48</f>
        <v>0</v>
      </c>
      <c r="J47" s="28">
        <f>J48</f>
        <v>0</v>
      </c>
    </row>
    <row r="48" spans="1:10" s="3" customFormat="1" ht="30.75" customHeight="1" x14ac:dyDescent="0.2">
      <c r="A48" s="16">
        <v>1617370</v>
      </c>
      <c r="B48" s="16">
        <v>7370</v>
      </c>
      <c r="C48" s="22" t="s">
        <v>24</v>
      </c>
      <c r="D48" s="23" t="s">
        <v>81</v>
      </c>
      <c r="E48" s="50"/>
      <c r="F48" s="50"/>
      <c r="G48" s="26">
        <f>H48+I48</f>
        <v>500000</v>
      </c>
      <c r="H48" s="26">
        <v>500000</v>
      </c>
      <c r="I48" s="26">
        <f>J48</f>
        <v>0</v>
      </c>
      <c r="J48" s="26"/>
    </row>
    <row r="49" spans="1:14" s="3" customFormat="1" ht="22.5" customHeight="1" x14ac:dyDescent="0.2">
      <c r="A49" s="52" t="s">
        <v>19</v>
      </c>
      <c r="B49" s="52"/>
      <c r="C49" s="52"/>
      <c r="D49" s="52"/>
      <c r="E49" s="51"/>
      <c r="F49" s="51"/>
      <c r="G49" s="28">
        <f>G48</f>
        <v>500000</v>
      </c>
      <c r="H49" s="28">
        <f>H48</f>
        <v>500000</v>
      </c>
      <c r="I49" s="28">
        <f>I48</f>
        <v>0</v>
      </c>
      <c r="J49" s="28">
        <f>J48</f>
        <v>0</v>
      </c>
    </row>
    <row r="50" spans="1:14" s="3" customFormat="1" ht="47.25" customHeight="1" x14ac:dyDescent="0.2">
      <c r="A50" s="20" t="s">
        <v>23</v>
      </c>
      <c r="B50" s="20"/>
      <c r="C50" s="20"/>
      <c r="D50" s="21" t="s">
        <v>62</v>
      </c>
      <c r="E50" s="53" t="s">
        <v>77</v>
      </c>
      <c r="F50" s="53" t="s">
        <v>78</v>
      </c>
      <c r="G50" s="27">
        <f>G51</f>
        <v>4100000</v>
      </c>
      <c r="H50" s="27">
        <f>H51</f>
        <v>0</v>
      </c>
      <c r="I50" s="27">
        <f>I51</f>
        <v>4100000</v>
      </c>
      <c r="J50" s="27">
        <f>J51</f>
        <v>4100000</v>
      </c>
    </row>
    <row r="51" spans="1:14" s="3" customFormat="1" ht="25.5" customHeight="1" x14ac:dyDescent="0.2">
      <c r="A51" s="16">
        <v>1217670</v>
      </c>
      <c r="B51" s="16">
        <v>7670</v>
      </c>
      <c r="C51" s="22" t="s">
        <v>24</v>
      </c>
      <c r="D51" s="23" t="s">
        <v>76</v>
      </c>
      <c r="E51" s="53"/>
      <c r="F51" s="53"/>
      <c r="G51" s="29">
        <f>H51+I51</f>
        <v>4100000</v>
      </c>
      <c r="H51" s="29"/>
      <c r="I51" s="29">
        <v>4100000</v>
      </c>
      <c r="J51" s="29">
        <v>4100000</v>
      </c>
    </row>
    <row r="52" spans="1:14" s="3" customFormat="1" ht="35.25" customHeight="1" x14ac:dyDescent="0.2">
      <c r="A52" s="52" t="s">
        <v>19</v>
      </c>
      <c r="B52" s="52"/>
      <c r="C52" s="52"/>
      <c r="D52" s="52"/>
      <c r="E52" s="53"/>
      <c r="F52" s="53"/>
      <c r="G52" s="27">
        <f>G50</f>
        <v>4100000</v>
      </c>
      <c r="H52" s="27">
        <f>H50</f>
        <v>0</v>
      </c>
      <c r="I52" s="27">
        <f>I50</f>
        <v>4100000</v>
      </c>
      <c r="J52" s="27">
        <f>J50</f>
        <v>4100000</v>
      </c>
    </row>
    <row r="53" spans="1:14" s="3" customFormat="1" ht="27" customHeight="1" x14ac:dyDescent="0.2">
      <c r="A53" s="24">
        <v>2700000</v>
      </c>
      <c r="B53" s="24"/>
      <c r="C53" s="24"/>
      <c r="D53" s="21" t="s">
        <v>121</v>
      </c>
      <c r="E53" s="49" t="s">
        <v>97</v>
      </c>
      <c r="F53" s="49" t="s">
        <v>98</v>
      </c>
      <c r="G53" s="27">
        <f>G54</f>
        <v>155000</v>
      </c>
      <c r="H53" s="27">
        <f>H54</f>
        <v>0</v>
      </c>
      <c r="I53" s="27">
        <f>I54</f>
        <v>155000</v>
      </c>
      <c r="J53" s="27">
        <f>J54</f>
        <v>0</v>
      </c>
    </row>
    <row r="54" spans="1:14" s="3" customFormat="1" ht="114" customHeight="1" x14ac:dyDescent="0.2">
      <c r="A54" s="22" t="s">
        <v>99</v>
      </c>
      <c r="B54" s="16">
        <v>7691</v>
      </c>
      <c r="C54" s="22" t="s">
        <v>24</v>
      </c>
      <c r="D54" s="23" t="s">
        <v>32</v>
      </c>
      <c r="E54" s="50"/>
      <c r="F54" s="50"/>
      <c r="G54" s="29">
        <f>H54+I54</f>
        <v>155000</v>
      </c>
      <c r="H54" s="29"/>
      <c r="I54" s="29">
        <v>155000</v>
      </c>
      <c r="J54" s="27"/>
    </row>
    <row r="55" spans="1:14" s="3" customFormat="1" ht="35.25" hidden="1" customHeight="1" x14ac:dyDescent="0.2">
      <c r="A55" s="24"/>
      <c r="B55" s="24"/>
      <c r="C55" s="24"/>
      <c r="D55" s="24"/>
      <c r="E55" s="50"/>
      <c r="F55" s="50"/>
      <c r="G55" s="27">
        <f>H55+I55</f>
        <v>0</v>
      </c>
      <c r="H55" s="27"/>
      <c r="I55" s="27"/>
      <c r="J55" s="27"/>
    </row>
    <row r="56" spans="1:14" s="3" customFormat="1" ht="35.25" customHeight="1" x14ac:dyDescent="0.2">
      <c r="A56" s="52" t="s">
        <v>19</v>
      </c>
      <c r="B56" s="52"/>
      <c r="C56" s="52"/>
      <c r="D56" s="52"/>
      <c r="E56" s="51"/>
      <c r="F56" s="51"/>
      <c r="G56" s="27">
        <f>G54</f>
        <v>155000</v>
      </c>
      <c r="H56" s="27">
        <f>H54</f>
        <v>0</v>
      </c>
      <c r="I56" s="27">
        <f>I54</f>
        <v>155000</v>
      </c>
      <c r="J56" s="27">
        <f>J54</f>
        <v>0</v>
      </c>
    </row>
    <row r="57" spans="1:14" s="3" customFormat="1" ht="34.5" customHeight="1" x14ac:dyDescent="0.2">
      <c r="A57" s="20" t="s">
        <v>70</v>
      </c>
      <c r="B57" s="24"/>
      <c r="C57" s="24"/>
      <c r="D57" s="21" t="s">
        <v>71</v>
      </c>
      <c r="E57" s="49" t="s">
        <v>122</v>
      </c>
      <c r="F57" s="49" t="s">
        <v>72</v>
      </c>
      <c r="G57" s="27">
        <f>G58</f>
        <v>87260</v>
      </c>
      <c r="H57" s="27">
        <f>H58</f>
        <v>0</v>
      </c>
      <c r="I57" s="27">
        <f>I58</f>
        <v>87260</v>
      </c>
      <c r="J57" s="27">
        <f>J58</f>
        <v>87260</v>
      </c>
    </row>
    <row r="58" spans="1:14" s="3" customFormat="1" ht="34.5" customHeight="1" x14ac:dyDescent="0.2">
      <c r="A58" s="39" t="s">
        <v>89</v>
      </c>
      <c r="B58" s="39" t="s">
        <v>90</v>
      </c>
      <c r="C58" s="40" t="s">
        <v>82</v>
      </c>
      <c r="D58" s="41" t="s">
        <v>91</v>
      </c>
      <c r="E58" s="50"/>
      <c r="F58" s="50"/>
      <c r="G58" s="26">
        <f>H58+I58</f>
        <v>87260</v>
      </c>
      <c r="H58" s="26"/>
      <c r="I58" s="26">
        <v>87260</v>
      </c>
      <c r="J58" s="26">
        <v>87260</v>
      </c>
    </row>
    <row r="59" spans="1:14" s="3" customFormat="1" ht="21.75" customHeight="1" x14ac:dyDescent="0.2">
      <c r="A59" s="52" t="s">
        <v>19</v>
      </c>
      <c r="B59" s="52"/>
      <c r="C59" s="52"/>
      <c r="D59" s="52"/>
      <c r="E59" s="51"/>
      <c r="F59" s="51"/>
      <c r="G59" s="28">
        <f>G57</f>
        <v>87260</v>
      </c>
      <c r="H59" s="28">
        <f>H57</f>
        <v>0</v>
      </c>
      <c r="I59" s="28">
        <f>I57</f>
        <v>87260</v>
      </c>
      <c r="J59" s="28">
        <f>J57</f>
        <v>87260</v>
      </c>
    </row>
    <row r="60" spans="1:14" s="3" customFormat="1" ht="22.5" customHeight="1" x14ac:dyDescent="0.2">
      <c r="A60" s="46" t="s">
        <v>44</v>
      </c>
      <c r="B60" s="47"/>
      <c r="C60" s="47"/>
      <c r="D60" s="48" t="s">
        <v>61</v>
      </c>
      <c r="E60" s="49" t="s">
        <v>110</v>
      </c>
      <c r="F60" s="49" t="s">
        <v>111</v>
      </c>
      <c r="G60" s="28">
        <f>G61</f>
        <v>30000</v>
      </c>
      <c r="H60" s="28">
        <f>H61</f>
        <v>0</v>
      </c>
      <c r="I60" s="28">
        <f>I61</f>
        <v>30000</v>
      </c>
      <c r="J60" s="28">
        <f>J61</f>
        <v>0</v>
      </c>
    </row>
    <row r="61" spans="1:14" s="3" customFormat="1" ht="95.25" customHeight="1" x14ac:dyDescent="0.2">
      <c r="A61" s="22" t="s">
        <v>112</v>
      </c>
      <c r="B61" s="16">
        <v>7691</v>
      </c>
      <c r="C61" s="22" t="s">
        <v>24</v>
      </c>
      <c r="D61" s="23" t="s">
        <v>32</v>
      </c>
      <c r="E61" s="50"/>
      <c r="F61" s="50"/>
      <c r="G61" s="26">
        <f>H61+I61</f>
        <v>30000</v>
      </c>
      <c r="H61" s="26"/>
      <c r="I61" s="26">
        <v>30000</v>
      </c>
      <c r="J61" s="28"/>
    </row>
    <row r="62" spans="1:14" s="3" customFormat="1" ht="21.75" customHeight="1" x14ac:dyDescent="0.2">
      <c r="A62" s="52" t="s">
        <v>19</v>
      </c>
      <c r="B62" s="52"/>
      <c r="C62" s="52"/>
      <c r="D62" s="52"/>
      <c r="E62" s="51"/>
      <c r="F62" s="51"/>
      <c r="G62" s="28">
        <f>G61</f>
        <v>30000</v>
      </c>
      <c r="H62" s="28">
        <f>H61</f>
        <v>0</v>
      </c>
      <c r="I62" s="28">
        <f>I61</f>
        <v>30000</v>
      </c>
      <c r="J62" s="28">
        <f>J61</f>
        <v>0</v>
      </c>
    </row>
    <row r="63" spans="1:14" s="13" customFormat="1" ht="20.25" customHeight="1" x14ac:dyDescent="0.2">
      <c r="A63" s="20" t="s">
        <v>14</v>
      </c>
      <c r="B63" s="20" t="s">
        <v>14</v>
      </c>
      <c r="C63" s="20" t="s">
        <v>14</v>
      </c>
      <c r="D63" s="24" t="s">
        <v>13</v>
      </c>
      <c r="E63" s="24" t="s">
        <v>14</v>
      </c>
      <c r="F63" s="24" t="s">
        <v>14</v>
      </c>
      <c r="G63" s="27">
        <f>G28+G17+G39+G33+G59+G52+G49+G43+G56+G21+G24+G62+G46</f>
        <v>32993462</v>
      </c>
      <c r="H63" s="27">
        <f>H28+H17+H39+H33+H59+H52+H49+H43+H56+H21+H24+H62+H46</f>
        <v>7284816</v>
      </c>
      <c r="I63" s="27">
        <f>I28+I17+I39+I33+I59+I52+I49+I43+I56+I21+I24+I62+I46</f>
        <v>25708646</v>
      </c>
      <c r="J63" s="27">
        <f>J28+J17+J39+J33+J59+J52+J49+J43+J56+J21+J24+J62+J46</f>
        <v>25262246</v>
      </c>
      <c r="K63" s="15"/>
      <c r="L63" s="15"/>
      <c r="M63" s="15"/>
      <c r="N63" s="15"/>
    </row>
    <row r="64" spans="1:14" s="13" customFormat="1" ht="20.25" customHeight="1" x14ac:dyDescent="0.2">
      <c r="A64" s="34"/>
      <c r="B64" s="34"/>
      <c r="C64" s="34"/>
      <c r="D64" s="35"/>
      <c r="E64" s="35"/>
      <c r="F64" s="35"/>
      <c r="G64" s="36"/>
      <c r="H64" s="36"/>
      <c r="I64" s="36"/>
      <c r="J64" s="36"/>
      <c r="K64" s="15"/>
      <c r="L64" s="15"/>
      <c r="M64" s="15"/>
      <c r="N64" s="15"/>
    </row>
    <row r="65" spans="1:19" s="13" customFormat="1" ht="25.15" customHeight="1" x14ac:dyDescent="0.2">
      <c r="A65" s="17"/>
      <c r="B65" s="17"/>
      <c r="C65" s="17"/>
      <c r="D65" s="18"/>
      <c r="E65" s="18"/>
      <c r="F65" s="18"/>
      <c r="G65" s="18"/>
      <c r="H65" s="19"/>
      <c r="I65" s="19"/>
      <c r="J65" s="19"/>
      <c r="K65" s="15"/>
      <c r="L65" s="15"/>
      <c r="M65" s="15"/>
      <c r="N65" s="15"/>
    </row>
    <row r="66" spans="1:19" s="12" customFormat="1" ht="20.25" x14ac:dyDescent="0.2">
      <c r="A66" s="59" t="s">
        <v>83</v>
      </c>
      <c r="B66" s="59"/>
      <c r="C66" s="59"/>
      <c r="D66" s="59"/>
      <c r="E66" s="59"/>
      <c r="F66" s="59"/>
      <c r="G66" s="59"/>
      <c r="H66" s="59"/>
      <c r="I66" s="59"/>
      <c r="J66" s="59"/>
      <c r="K66" s="10"/>
    </row>
    <row r="67" spans="1:19" s="8" customFormat="1" ht="14.25" customHeight="1" x14ac:dyDescent="0.2">
      <c r="A67" s="1"/>
      <c r="B67" s="1"/>
      <c r="C67" s="1"/>
      <c r="D67" s="2"/>
      <c r="E67" s="4"/>
      <c r="F67" s="4"/>
      <c r="G67" s="4"/>
      <c r="H67" s="5"/>
      <c r="I67" s="5"/>
      <c r="J67" s="5"/>
      <c r="K67" s="9"/>
      <c r="L67" s="9"/>
      <c r="M67" s="9"/>
      <c r="N67" s="9"/>
      <c r="O67" s="9"/>
      <c r="P67" s="9"/>
      <c r="Q67" s="9"/>
      <c r="R67" s="9"/>
      <c r="S67" s="9"/>
    </row>
    <row r="68" spans="1:19" s="8" customFormat="1" ht="16.5" customHeight="1" x14ac:dyDescent="0.2">
      <c r="A68" s="1"/>
      <c r="B68" s="1"/>
      <c r="C68" s="1"/>
      <c r="D68" s="2"/>
      <c r="E68" s="4"/>
      <c r="F68" s="4"/>
      <c r="G68" s="4"/>
      <c r="H68" s="5"/>
      <c r="I68" s="5"/>
      <c r="J68" s="5"/>
      <c r="K68" s="11"/>
      <c r="L68" s="11"/>
      <c r="M68" s="11"/>
      <c r="N68" s="11"/>
      <c r="O68" s="11"/>
      <c r="P68" s="11"/>
      <c r="Q68" s="11"/>
      <c r="R68" s="11"/>
      <c r="S68" s="11"/>
    </row>
    <row r="69" spans="1:19" s="8" customFormat="1" ht="24" customHeight="1" x14ac:dyDescent="0.2">
      <c r="A69" s="1"/>
      <c r="B69" s="1"/>
      <c r="C69" s="1"/>
      <c r="D69" s="2"/>
      <c r="E69" s="4"/>
      <c r="F69" s="4"/>
      <c r="G69" s="4"/>
      <c r="H69" s="14"/>
      <c r="I69" s="14"/>
      <c r="J69" s="14"/>
      <c r="K69" s="9"/>
      <c r="L69" s="9"/>
      <c r="M69" s="9"/>
      <c r="N69" s="9"/>
      <c r="O69" s="9"/>
      <c r="P69" s="9"/>
      <c r="Q69" s="9"/>
      <c r="R69" s="9"/>
      <c r="S69" s="9"/>
    </row>
    <row r="70" spans="1:19" s="8" customFormat="1" ht="18" customHeight="1" x14ac:dyDescent="0.2">
      <c r="A70" s="1"/>
      <c r="B70" s="1"/>
      <c r="C70" s="1"/>
      <c r="D70" s="7"/>
      <c r="E70" s="4"/>
      <c r="F70" s="4"/>
      <c r="G70" s="4"/>
      <c r="H70" s="5"/>
      <c r="I70" s="5"/>
      <c r="J70" s="5"/>
      <c r="K70" s="11"/>
      <c r="L70" s="11"/>
      <c r="M70" s="11"/>
      <c r="N70" s="11"/>
      <c r="O70" s="11"/>
      <c r="P70" s="11"/>
      <c r="Q70" s="11"/>
      <c r="R70" s="11"/>
      <c r="S70" s="11"/>
    </row>
    <row r="71" spans="1:19" ht="17.25" customHeight="1" x14ac:dyDescent="0.2"/>
  </sheetData>
  <mergeCells count="54">
    <mergeCell ref="F53:F56"/>
    <mergeCell ref="A66:J66"/>
    <mergeCell ref="F34:F39"/>
    <mergeCell ref="A52:D52"/>
    <mergeCell ref="E34:E39"/>
    <mergeCell ref="A39:D39"/>
    <mergeCell ref="A59:D59"/>
    <mergeCell ref="E57:E59"/>
    <mergeCell ref="F47:F49"/>
    <mergeCell ref="E29:E33"/>
    <mergeCell ref="F29:F33"/>
    <mergeCell ref="F18:F21"/>
    <mergeCell ref="A7:J7"/>
    <mergeCell ref="I9:J9"/>
    <mergeCell ref="E9:E10"/>
    <mergeCell ref="F9:F10"/>
    <mergeCell ref="A9:A10"/>
    <mergeCell ref="B9:B10"/>
    <mergeCell ref="A24:D24"/>
    <mergeCell ref="A17:D17"/>
    <mergeCell ref="A21:D21"/>
    <mergeCell ref="F12:F17"/>
    <mergeCell ref="E18:E21"/>
    <mergeCell ref="E22:E24"/>
    <mergeCell ref="F22:F24"/>
    <mergeCell ref="I1:J1"/>
    <mergeCell ref="I2:J2"/>
    <mergeCell ref="I4:J4"/>
    <mergeCell ref="A6:J6"/>
    <mergeCell ref="E12:E17"/>
    <mergeCell ref="C9:C10"/>
    <mergeCell ref="H9:H10"/>
    <mergeCell ref="G9:G10"/>
    <mergeCell ref="D9:D10"/>
    <mergeCell ref="E44:E46"/>
    <mergeCell ref="F44:F46"/>
    <mergeCell ref="A46:D46"/>
    <mergeCell ref="A28:D28"/>
    <mergeCell ref="A33:D33"/>
    <mergeCell ref="E25:E28"/>
    <mergeCell ref="A43:D43"/>
    <mergeCell ref="F25:F28"/>
    <mergeCell ref="E40:E43"/>
    <mergeCell ref="F40:F43"/>
    <mergeCell ref="E60:E62"/>
    <mergeCell ref="F60:F62"/>
    <mergeCell ref="A62:D62"/>
    <mergeCell ref="A49:D49"/>
    <mergeCell ref="E50:E52"/>
    <mergeCell ref="E53:E56"/>
    <mergeCell ref="E47:E49"/>
    <mergeCell ref="F50:F52"/>
    <mergeCell ref="F57:F59"/>
    <mergeCell ref="A56:D56"/>
  </mergeCells>
  <phoneticPr fontId="2" type="noConversion"/>
  <printOptions horizontalCentered="1"/>
  <pageMargins left="0.23622047244094491" right="0.31496062992125984" top="0.98425196850393704" bottom="0.27559055118110237" header="0" footer="0"/>
  <pageSetup paperSize="9" scale="68" fitToHeight="4" orientation="landscape" r:id="rId1"/>
  <headerFooter alignWithMargins="0">
    <oddFooter>&amp;C&amp;P</oddFooter>
  </headerFooter>
  <rowBreaks count="3" manualBreakCount="3">
    <brk id="21" max="9" man="1"/>
    <brk id="33" max="9" man="1"/>
    <brk id="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2019-08-02T07:48:01Z</cp:lastPrinted>
  <dcterms:created xsi:type="dcterms:W3CDTF">2010-12-21T11:50:40Z</dcterms:created>
  <dcterms:modified xsi:type="dcterms:W3CDTF">2019-08-02T14:19:18Z</dcterms:modified>
</cp:coreProperties>
</file>