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7'!$A$1:$J$66</definedName>
  </definedNames>
  <calcPr calcId="144525" fullCalcOnLoad="1"/>
</workbook>
</file>

<file path=xl/calcChain.xml><?xml version="1.0" encoding="utf-8"?>
<calcChain xmlns="http://schemas.openxmlformats.org/spreadsheetml/2006/main">
  <c r="H24" i="1" l="1"/>
  <c r="H26" i="1"/>
  <c r="I24" i="1"/>
  <c r="I26" i="1"/>
  <c r="J24" i="1"/>
  <c r="J26" i="1"/>
  <c r="G24" i="1"/>
  <c r="G26" i="1"/>
  <c r="H21" i="1"/>
  <c r="H19" i="1"/>
  <c r="H23" i="1"/>
  <c r="I21" i="1"/>
  <c r="I19" i="1"/>
  <c r="I23" i="1"/>
  <c r="J21" i="1"/>
  <c r="J19" i="1"/>
  <c r="J23" i="1"/>
  <c r="G20" i="1"/>
  <c r="G22" i="1"/>
  <c r="I33" i="1"/>
  <c r="G33" i="1"/>
  <c r="I34" i="1"/>
  <c r="G34" i="1"/>
  <c r="I36" i="1"/>
  <c r="G36" i="1"/>
  <c r="I31" i="1"/>
  <c r="G31" i="1"/>
  <c r="I35" i="1"/>
  <c r="G35" i="1"/>
  <c r="I37" i="1"/>
  <c r="G37" i="1"/>
  <c r="I38" i="1"/>
  <c r="G38" i="1"/>
  <c r="H30" i="1"/>
  <c r="I30" i="1"/>
  <c r="J30" i="1"/>
  <c r="H12" i="1"/>
  <c r="H18" i="1"/>
  <c r="H39" i="1"/>
  <c r="H29" i="1"/>
  <c r="H55" i="1"/>
  <c r="H56" i="1"/>
  <c r="H58" i="1"/>
  <c r="H59" i="1"/>
  <c r="H61" i="1"/>
  <c r="H49" i="1"/>
  <c r="H51" i="1"/>
  <c r="H43" i="1"/>
  <c r="H45" i="1"/>
  <c r="H42" i="1"/>
  <c r="H48" i="1"/>
  <c r="I39" i="1"/>
  <c r="I12" i="1"/>
  <c r="I18" i="1"/>
  <c r="I27" i="1"/>
  <c r="I29" i="1"/>
  <c r="I54" i="1"/>
  <c r="I55" i="1"/>
  <c r="I56" i="1"/>
  <c r="I58" i="1"/>
  <c r="I59" i="1"/>
  <c r="I61" i="1"/>
  <c r="I49" i="1"/>
  <c r="I51" i="1"/>
  <c r="J44" i="1"/>
  <c r="I44" i="1"/>
  <c r="I43" i="1"/>
  <c r="I45" i="1"/>
  <c r="I41" i="1"/>
  <c r="I42" i="1"/>
  <c r="J39" i="1"/>
  <c r="J12" i="1"/>
  <c r="J18" i="1"/>
  <c r="J29" i="1"/>
  <c r="J55" i="1"/>
  <c r="J56" i="1"/>
  <c r="J58" i="1"/>
  <c r="J59" i="1"/>
  <c r="J61" i="1"/>
  <c r="J49" i="1"/>
  <c r="J51" i="1"/>
  <c r="J43" i="1"/>
  <c r="J45" i="1"/>
  <c r="J42" i="1"/>
  <c r="G13" i="1"/>
  <c r="G12" i="1"/>
  <c r="G18" i="1"/>
  <c r="G14" i="1"/>
  <c r="G15" i="1"/>
  <c r="G16" i="1"/>
  <c r="G17" i="1"/>
  <c r="G28" i="1"/>
  <c r="G27" i="1"/>
  <c r="G29" i="1"/>
  <c r="G54" i="1"/>
  <c r="G53" i="1"/>
  <c r="G55" i="1"/>
  <c r="G57" i="1"/>
  <c r="G56" i="1"/>
  <c r="G58" i="1"/>
  <c r="G60" i="1"/>
  <c r="G59" i="1"/>
  <c r="G61" i="1"/>
  <c r="G50" i="1"/>
  <c r="G49" i="1"/>
  <c r="G51" i="1"/>
  <c r="G44" i="1"/>
  <c r="G43" i="1"/>
  <c r="G45" i="1"/>
  <c r="G41" i="1"/>
  <c r="G42" i="1"/>
  <c r="G48" i="1"/>
  <c r="G25" i="1"/>
  <c r="H46" i="1"/>
  <c r="G46" i="1"/>
  <c r="H40" i="1"/>
  <c r="I40" i="1"/>
  <c r="J40" i="1"/>
  <c r="G40" i="1"/>
  <c r="H52" i="1"/>
  <c r="I52" i="1"/>
  <c r="G52" i="1"/>
  <c r="J52" i="1"/>
  <c r="G30" i="1"/>
  <c r="I62" i="1"/>
  <c r="G39" i="1"/>
  <c r="J62" i="1"/>
  <c r="H62" i="1"/>
  <c r="G21" i="1"/>
  <c r="G19" i="1"/>
  <c r="G23" i="1"/>
  <c r="G62" i="1"/>
</calcChain>
</file>

<file path=xl/sharedStrings.xml><?xml version="1.0" encoding="utf-8"?>
<sst xmlns="http://schemas.openxmlformats.org/spreadsheetml/2006/main" count="164" uniqueCount="128">
  <si>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</si>
  <si>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</si>
  <si>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</si>
  <si>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</si>
  <si>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</si>
  <si>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</si>
  <si>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</si>
  <si>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</si>
  <si>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</si>
  <si>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</si>
  <si>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</si>
  <si>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</si>
  <si>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</si>
  <si>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</si>
  <si>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</si>
  <si>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</si>
  <si>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</si>
  <si>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</si>
  <si>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</si>
  <si>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</si>
  <si>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1600000</t>
  </si>
  <si>
    <t>1200000</t>
  </si>
  <si>
    <t>0490</t>
  </si>
  <si>
    <t>0910</t>
  </si>
  <si>
    <t>Надання дошкільної освіти</t>
  </si>
  <si>
    <t>2010</t>
  </si>
  <si>
    <t>0731</t>
  </si>
  <si>
    <t>Багатопрофільна стаціонарна медична допомога населенню</t>
  </si>
  <si>
    <t>0600000</t>
  </si>
  <si>
    <t>Програма розвитку освіти міста Чернівців на 2017-2020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</si>
  <si>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</si>
  <si>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0700000</t>
  </si>
  <si>
    <t>0712010</t>
  </si>
  <si>
    <t>1218340</t>
  </si>
  <si>
    <t>8340</t>
  </si>
  <si>
    <t>0540</t>
  </si>
  <si>
    <t>Природоохоронні заходи за рахунок цільових фондів</t>
  </si>
  <si>
    <t>Зміни до розподілу витрат міського бюджету на реалізацію міських програм у 2019 році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</si>
  <si>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</si>
  <si>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</si>
  <si>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</si>
  <si>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</si>
  <si>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</si>
  <si>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</si>
  <si>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</si>
  <si>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</si>
  <si>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0200000</t>
  </si>
  <si>
    <t>0217691</t>
  </si>
  <si>
    <t>0456</t>
  </si>
  <si>
    <t>Цільова програма з будівництва об'єктів житла і соціальної сфери в місті Чернівцях на 2017-2020 роки "Сучасне місто"</t>
  </si>
  <si>
    <t xml:space="preserve">Рішення 22 сесії міської ради  VIІ скликання від 13.03.2017 р. №626 </t>
  </si>
  <si>
    <t>0443</t>
  </si>
  <si>
    <t>Будівництво освітніх установ та закладів</t>
  </si>
  <si>
    <t>1000000</t>
  </si>
  <si>
    <t>1017691</t>
  </si>
  <si>
    <t>7691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</si>
  <si>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</si>
  <si>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</si>
  <si>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0611020</t>
  </si>
  <si>
    <t>1020</t>
  </si>
  <si>
    <t>0921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</si>
  <si>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</si>
  <si>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</si>
  <si>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Рішення 67 сесії міської ради VIІ скликання від 18.02.2019р. №1626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</si>
  <si>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</si>
  <si>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Виконавчий комітет Чернівецької міської ради</t>
  </si>
  <si>
    <t>Департамент житлово-комунального господарства Чернівецької міської ради</t>
  </si>
  <si>
    <t>Управління освіти Чернівецької міської ради</t>
  </si>
  <si>
    <t>Управління культури Чернівецької міської ради</t>
  </si>
  <si>
    <t>Департамент містобудівного комплексу та земельних відносин Чернівецької міської ради</t>
  </si>
  <si>
    <t>Програма "Молодь міста Чернівців" на 2018-2020 роки</t>
  </si>
  <si>
    <t>Рішення 46 сесії міської ради  VIІ скликання від 26.12.2017 р. №1049</t>
  </si>
  <si>
    <t>0213131</t>
  </si>
  <si>
    <t>Здійснення заходів та реалізація проектів на виконання Державної цільової соціальної програми "Молодь України"</t>
  </si>
  <si>
    <t>Фінансове управління Чернівецької міської ради</t>
  </si>
  <si>
    <t>0180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</si>
  <si>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</si>
  <si>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 xml:space="preserve">Комплексна програма покращання умов обслуговування платників податків в місті Чернівцях та збільшення надходжень до державного та місцевих бюджетів на 2019-2021 роки </t>
  </si>
  <si>
    <t>Програма покращання умов казначейського обслуговування міського бюджету м. Чернівців, розпорядників та одержувачів бюджетних коштів на 2018-2019 роки</t>
  </si>
  <si>
    <t>Рішення 65 сесії міської ради  VIІ скликання від 06.12.2018 р. №1528</t>
  </si>
  <si>
    <t>Рішення 64 сесії міської ради  VIІ скликання від 29.10.2018 р. №1474</t>
  </si>
  <si>
    <t>0712100</t>
  </si>
  <si>
    <t>2100</t>
  </si>
  <si>
    <t>0722</t>
  </si>
  <si>
    <t>Стоматологічна допомога населенню</t>
  </si>
  <si>
    <t>0712152</t>
  </si>
  <si>
    <t>2152</t>
  </si>
  <si>
    <t>0763</t>
  </si>
  <si>
    <t>Інші програми та заходи у сфері охорони здоров`я</t>
  </si>
  <si>
    <t>1100000</t>
  </si>
  <si>
    <t>Управління по фізичній культурі та спорту Чернівецької міської ради</t>
  </si>
  <si>
    <t>Утримання та фінансова підтримка спортивних споруд</t>
  </si>
  <si>
    <t>Рішення 18 сесії міської ради  VIІ скликання від 01.12.2016 р. №482</t>
  </si>
  <si>
    <t>Програма розвитку фізичної культури і спорту в  м. Чернівці на 2017-2020 роки</t>
  </si>
  <si>
    <t>Додаток 7</t>
  </si>
  <si>
    <t>1611010</t>
  </si>
  <si>
    <t>1040</t>
  </si>
  <si>
    <t>Інші заходи та заклади молодіжної політики</t>
  </si>
  <si>
    <t>Будівництво споруд, установ та закладів фізичної культури і спорту</t>
  </si>
  <si>
    <t xml:space="preserve">Рішення 21 сесії міської ради  VIІ скликання від 02.02.2017 р. №567 </t>
  </si>
  <si>
    <t>Комплексна програма збереження історичної забудови міста Чернівців на 2016-2020 роки</t>
  </si>
  <si>
    <t xml:space="preserve">Рішення 2 сесії міської ради  VIІ скликання від 24.12.2015 р. №46      
</t>
  </si>
  <si>
    <t>Реалізація інших заходів щодо соціально-економічного розвитку територій</t>
  </si>
  <si>
    <t>Департамент житлово-комунального господарства міської ради</t>
  </si>
  <si>
    <t>1217450</t>
  </si>
  <si>
    <t>7450</t>
  </si>
  <si>
    <t>Інша діяльність у сфері транспорту</t>
  </si>
  <si>
    <t>Комплексна Програма мобілізаційної підготовки, оборонної роботи міста Чернівців та шефської допомоги військовим частинам А2582 та А2308 на 2018-2022 роки</t>
  </si>
  <si>
    <t>0810</t>
  </si>
  <si>
    <t>Рішення  68 сесії міської ради  VIІ скликання від 05.03.2019 №1672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</si>
  <si>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</si>
  <si>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1611020</t>
  </si>
  <si>
    <t>0611010</t>
  </si>
  <si>
    <t xml:space="preserve">Надання дошкільної освіти 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</si>
  <si>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</si>
  <si>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</si>
  <si>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</si>
  <si>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</si>
  <si>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Управління забезпечення медичного обслуговування у сфері охорони здоров`я Чернівецької міської ради*</t>
  </si>
  <si>
    <t>*набирає чинності з 01.07.2019 р.</t>
  </si>
  <si>
    <t>Програма фінансування робіт пов'язаних з благоустроєм м. Чернівців на 2018-2021 роки</t>
  </si>
  <si>
    <t>Рішення 46 сесії міської ради  VIІ скликання від 26.12.2017 р. №1046</t>
  </si>
  <si>
    <t>Внески до статутного капіталу суб'єктів господарювання</t>
  </si>
  <si>
    <t>Програма фінансової підтримки комунальних підприємств міста Чернівців та здійснення внесків до їх статутних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</si>
  <si>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>Будівництво інших об'єктів комунальної власності</t>
  </si>
  <si>
    <t>Будівництво об'єктів житлово-комунального господарства</t>
  </si>
  <si>
    <t>1010</t>
  </si>
  <si>
    <r>
      <t>20.06.2019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</si>
</sst>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showZeros="0" tabSelected="1" view="pageBreakPreview" zoomScale="70" zoomScaleNormal="75" zoomScaleSheetLayoutView="70" workbookViewId="0">
      <pane ySplit="11" topLeftCell="A15" activePane="bottomLeft" state="frozen"/>
      <selection pane="bottomLeft" activeCell="A7" sqref="A7:J7"/>
    </sheetView>
  </sheetViews>
  <sheetFormatPr defaultRowHeight="12.75" x14ac:dyDescent="0.2"/>
  <cols>
    <col min="1" max="3" width="13.28515625" style="1" customWidth="1"/>
    <col min="4" max="4" width="48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61" t="s">
        <v>94</v>
      </c>
      <c r="J1" s="61"/>
    </row>
    <row r="2" spans="1:10" ht="18" customHeight="1" x14ac:dyDescent="0.25">
      <c r="I2" s="61" t="s">
        <v>2</v>
      </c>
      <c r="J2" s="61"/>
    </row>
    <row r="3" spans="1:10" ht="18" customHeight="1" x14ac:dyDescent="0.25">
      <c r="I3" s="37" t="s">
        <v>4</v>
      </c>
      <c r="J3" s="37"/>
    </row>
    <row r="4" spans="1:10" ht="18" customHeight="1" x14ac:dyDescent="0.25">
      <c r="I4" s="62" t="s">
        <v>127</v>
      </c>
      <c r="J4" s="61"/>
    </row>
    <row r="6" spans="1:10" ht="27.75" customHeight="1" x14ac:dyDescent="0.3">
      <c r="A6" s="63" t="s">
        <v>37</v>
      </c>
      <c r="B6" s="63"/>
      <c r="C6" s="63"/>
      <c r="D6" s="63"/>
      <c r="E6" s="63"/>
      <c r="F6" s="63"/>
      <c r="G6" s="63"/>
      <c r="H6" s="63"/>
      <c r="I6" s="63"/>
      <c r="J6" s="63"/>
    </row>
    <row r="7" spans="1:10" ht="16.5" customHeigh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0" ht="14.25" customHeight="1" x14ac:dyDescent="0.25">
      <c r="I8" s="6"/>
      <c r="J8" s="38" t="s">
        <v>0</v>
      </c>
    </row>
    <row r="9" spans="1:10" s="3" customFormat="1" ht="40.15" customHeight="1" x14ac:dyDescent="0.2">
      <c r="A9" s="59" t="s">
        <v>5</v>
      </c>
      <c r="B9" s="59" t="s">
        <v>6</v>
      </c>
      <c r="C9" s="59" t="s">
        <v>7</v>
      </c>
      <c r="D9" s="55" t="s">
        <v>8</v>
      </c>
      <c r="E9" s="58" t="s">
        <v>9</v>
      </c>
      <c r="F9" s="58" t="s">
        <v>18</v>
      </c>
      <c r="G9" s="58" t="s">
        <v>10</v>
      </c>
      <c r="H9" s="58" t="s">
        <v>1</v>
      </c>
      <c r="I9" s="58" t="s">
        <v>3</v>
      </c>
      <c r="J9" s="58"/>
    </row>
    <row r="10" spans="1:10" s="3" customFormat="1" ht="66" customHeight="1" x14ac:dyDescent="0.2">
      <c r="A10" s="59"/>
      <c r="B10" s="59"/>
      <c r="C10" s="59"/>
      <c r="D10" s="55"/>
      <c r="E10" s="58"/>
      <c r="F10" s="58"/>
      <c r="G10" s="58"/>
      <c r="H10" s="58"/>
      <c r="I10" s="16" t="s">
        <v>11</v>
      </c>
      <c r="J10" s="16" t="s">
        <v>12</v>
      </c>
    </row>
    <row r="11" spans="1:10" s="3" customFormat="1" ht="13.5" customHeight="1" x14ac:dyDescent="0.2">
      <c r="A11" s="48" t="s">
        <v>15</v>
      </c>
      <c r="B11" s="48" t="s">
        <v>16</v>
      </c>
      <c r="C11" s="48" t="s">
        <v>17</v>
      </c>
      <c r="D11" s="49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28.5" customHeight="1" x14ac:dyDescent="0.2">
      <c r="A12" s="20" t="s">
        <v>31</v>
      </c>
      <c r="B12" s="20"/>
      <c r="C12" s="20"/>
      <c r="D12" s="33" t="s">
        <v>118</v>
      </c>
      <c r="E12" s="58" t="s">
        <v>61</v>
      </c>
      <c r="F12" s="58" t="s">
        <v>62</v>
      </c>
      <c r="G12" s="27">
        <f>SUM(G13:G17)</f>
        <v>4719926</v>
      </c>
      <c r="H12" s="27">
        <f>SUM(H13:H17)</f>
        <v>2481326</v>
      </c>
      <c r="I12" s="27">
        <f>SUM(I13:I17)</f>
        <v>2238600</v>
      </c>
      <c r="J12" s="27">
        <f>SUM(J13:J17)</f>
        <v>2238600</v>
      </c>
    </row>
    <row r="13" spans="1:10" s="3" customFormat="1" ht="28.5" customHeight="1" x14ac:dyDescent="0.2">
      <c r="A13" s="22" t="s">
        <v>32</v>
      </c>
      <c r="B13" s="22" t="s">
        <v>25</v>
      </c>
      <c r="C13" s="22" t="s">
        <v>26</v>
      </c>
      <c r="D13" s="50" t="s">
        <v>27</v>
      </c>
      <c r="E13" s="58"/>
      <c r="F13" s="58"/>
      <c r="G13" s="29">
        <f>H13+I13</f>
        <v>908800</v>
      </c>
      <c r="H13" s="29">
        <v>470200</v>
      </c>
      <c r="I13" s="29">
        <v>438600</v>
      </c>
      <c r="J13" s="29">
        <v>438600</v>
      </c>
    </row>
    <row r="14" spans="1:10" s="3" customFormat="1" ht="29.25" customHeight="1" x14ac:dyDescent="0.2">
      <c r="A14" s="30" t="s">
        <v>38</v>
      </c>
      <c r="B14" s="30" t="s">
        <v>39</v>
      </c>
      <c r="C14" s="31" t="s">
        <v>40</v>
      </c>
      <c r="D14" s="32" t="s">
        <v>41</v>
      </c>
      <c r="E14" s="58"/>
      <c r="F14" s="58"/>
      <c r="G14" s="29">
        <f>H14+I14</f>
        <v>-13300</v>
      </c>
      <c r="H14" s="29">
        <v>-13300</v>
      </c>
      <c r="I14" s="29"/>
      <c r="J14" s="29"/>
    </row>
    <row r="15" spans="1:10" s="3" customFormat="1" ht="32.25" customHeight="1" x14ac:dyDescent="0.2">
      <c r="A15" s="30" t="s">
        <v>42</v>
      </c>
      <c r="B15" s="30" t="s">
        <v>43</v>
      </c>
      <c r="C15" s="31" t="s">
        <v>44</v>
      </c>
      <c r="D15" s="32" t="s">
        <v>45</v>
      </c>
      <c r="E15" s="58"/>
      <c r="F15" s="58"/>
      <c r="G15" s="29">
        <f>H15+I15</f>
        <v>3560200</v>
      </c>
      <c r="H15" s="29">
        <v>1760200</v>
      </c>
      <c r="I15" s="29">
        <v>1800000</v>
      </c>
      <c r="J15" s="29">
        <v>1800000</v>
      </c>
    </row>
    <row r="16" spans="1:10" s="3" customFormat="1" ht="19.5" customHeight="1" x14ac:dyDescent="0.2">
      <c r="A16" s="39" t="s">
        <v>81</v>
      </c>
      <c r="B16" s="39" t="s">
        <v>82</v>
      </c>
      <c r="C16" s="40" t="s">
        <v>83</v>
      </c>
      <c r="D16" s="41" t="s">
        <v>84</v>
      </c>
      <c r="E16" s="58"/>
      <c r="F16" s="58"/>
      <c r="G16" s="29">
        <f>H16+I16</f>
        <v>232000</v>
      </c>
      <c r="H16" s="29">
        <v>232000</v>
      </c>
      <c r="I16" s="29"/>
      <c r="J16" s="29"/>
    </row>
    <row r="17" spans="1:10" s="3" customFormat="1" ht="20.25" customHeight="1" x14ac:dyDescent="0.2">
      <c r="A17" s="39" t="s">
        <v>85</v>
      </c>
      <c r="B17" s="39" t="s">
        <v>86</v>
      </c>
      <c r="C17" s="40" t="s">
        <v>87</v>
      </c>
      <c r="D17" s="41" t="s">
        <v>88</v>
      </c>
      <c r="E17" s="58"/>
      <c r="F17" s="58"/>
      <c r="G17" s="29">
        <f>H17+I17</f>
        <v>32226</v>
      </c>
      <c r="H17" s="29">
        <v>32226</v>
      </c>
      <c r="I17" s="29"/>
      <c r="J17" s="29"/>
    </row>
    <row r="18" spans="1:10" s="3" customFormat="1" ht="21" customHeight="1" x14ac:dyDescent="0.2">
      <c r="A18" s="57" t="s">
        <v>19</v>
      </c>
      <c r="B18" s="57"/>
      <c r="C18" s="57"/>
      <c r="D18" s="57"/>
      <c r="E18" s="58"/>
      <c r="F18" s="58"/>
      <c r="G18" s="27">
        <f>G12</f>
        <v>4719926</v>
      </c>
      <c r="H18" s="27">
        <f>H12</f>
        <v>2481326</v>
      </c>
      <c r="I18" s="27">
        <f>I12</f>
        <v>2238600</v>
      </c>
      <c r="J18" s="27">
        <f>J12</f>
        <v>2238600</v>
      </c>
    </row>
    <row r="19" spans="1:10" s="3" customFormat="1" ht="22.5" customHeight="1" x14ac:dyDescent="0.2">
      <c r="A19" s="25" t="s">
        <v>28</v>
      </c>
      <c r="B19" s="20"/>
      <c r="C19" s="20"/>
      <c r="D19" s="21" t="s">
        <v>67</v>
      </c>
      <c r="E19" s="58" t="s">
        <v>29</v>
      </c>
      <c r="F19" s="58" t="s">
        <v>63</v>
      </c>
      <c r="G19" s="27">
        <f>SUM(G20:G22)</f>
        <v>6383803</v>
      </c>
      <c r="H19" s="27">
        <f>SUM(H20:H22)</f>
        <v>2273203</v>
      </c>
      <c r="I19" s="27">
        <f>SUM(I20:I22)</f>
        <v>4110600</v>
      </c>
      <c r="J19" s="27">
        <f>SUM(J20:J22)</f>
        <v>4110600</v>
      </c>
    </row>
    <row r="20" spans="1:10" s="3" customFormat="1" ht="57.6" customHeight="1" x14ac:dyDescent="0.2">
      <c r="A20" s="22" t="s">
        <v>112</v>
      </c>
      <c r="B20" s="22" t="s">
        <v>126</v>
      </c>
      <c r="C20" s="22" t="s">
        <v>23</v>
      </c>
      <c r="D20" s="23" t="s">
        <v>113</v>
      </c>
      <c r="E20" s="58"/>
      <c r="F20" s="58"/>
      <c r="G20" s="29">
        <f>H20+I20</f>
        <v>0</v>
      </c>
      <c r="H20" s="29">
        <v>-180000</v>
      </c>
      <c r="I20" s="29">
        <v>180000</v>
      </c>
      <c r="J20" s="29">
        <v>180000</v>
      </c>
    </row>
    <row r="21" spans="1:10" s="3" customFormat="1" ht="57.6" customHeight="1" x14ac:dyDescent="0.2">
      <c r="A21" s="22" t="s">
        <v>58</v>
      </c>
      <c r="B21" s="22" t="s">
        <v>59</v>
      </c>
      <c r="C21" s="22" t="s">
        <v>60</v>
      </c>
      <c r="D21" s="23" t="s">
        <v>64</v>
      </c>
      <c r="E21" s="58"/>
      <c r="F21" s="58"/>
      <c r="G21" s="29">
        <f>H21+I21</f>
        <v>6383803</v>
      </c>
      <c r="H21" s="29">
        <f>3135203-672000</f>
        <v>2463203</v>
      </c>
      <c r="I21" s="29">
        <f>2991400+257200+672000</f>
        <v>3920600</v>
      </c>
      <c r="J21" s="29">
        <f>2991400+257200+672000</f>
        <v>3920600</v>
      </c>
    </row>
    <row r="22" spans="1:10" s="3" customFormat="1" ht="57.6" customHeight="1" x14ac:dyDescent="0.2">
      <c r="A22" s="22" t="s">
        <v>114</v>
      </c>
      <c r="B22" s="22" t="s">
        <v>115</v>
      </c>
      <c r="C22" s="22" t="s">
        <v>116</v>
      </c>
      <c r="D22" s="23" t="s">
        <v>117</v>
      </c>
      <c r="E22" s="58"/>
      <c r="F22" s="58"/>
      <c r="G22" s="29">
        <f>H22+I22</f>
        <v>0</v>
      </c>
      <c r="H22" s="29">
        <v>-10000</v>
      </c>
      <c r="I22" s="29">
        <v>10000</v>
      </c>
      <c r="J22" s="29">
        <v>10000</v>
      </c>
    </row>
    <row r="23" spans="1:10" s="3" customFormat="1" ht="24.6" customHeight="1" x14ac:dyDescent="0.2">
      <c r="A23" s="57" t="s">
        <v>19</v>
      </c>
      <c r="B23" s="57"/>
      <c r="C23" s="57"/>
      <c r="D23" s="57"/>
      <c r="E23" s="58"/>
      <c r="F23" s="58"/>
      <c r="G23" s="27">
        <f>G19</f>
        <v>6383803</v>
      </c>
      <c r="H23" s="27">
        <f>H19</f>
        <v>2273203</v>
      </c>
      <c r="I23" s="27">
        <f>SUM(I19)</f>
        <v>4110600</v>
      </c>
      <c r="J23" s="27">
        <f>SUM(J19)</f>
        <v>4110600</v>
      </c>
    </row>
    <row r="24" spans="1:10" s="3" customFormat="1" ht="39.6" customHeight="1" x14ac:dyDescent="0.2">
      <c r="A24" s="20" t="s">
        <v>21</v>
      </c>
      <c r="B24" s="20"/>
      <c r="C24" s="20"/>
      <c r="D24" s="21" t="s">
        <v>66</v>
      </c>
      <c r="E24" s="58" t="s">
        <v>120</v>
      </c>
      <c r="F24" s="58" t="s">
        <v>121</v>
      </c>
      <c r="G24" s="27">
        <f>H24+I24</f>
        <v>200000</v>
      </c>
      <c r="H24" s="27">
        <f>SUM(H25:H25)</f>
        <v>0</v>
      </c>
      <c r="I24" s="27">
        <f>SUM(I25:I25)</f>
        <v>200000</v>
      </c>
      <c r="J24" s="27">
        <f>SUM(J25:J25)</f>
        <v>0</v>
      </c>
    </row>
    <row r="25" spans="1:10" s="3" customFormat="1" ht="24" customHeight="1" x14ac:dyDescent="0.2">
      <c r="A25" s="22" t="s">
        <v>33</v>
      </c>
      <c r="B25" s="22" t="s">
        <v>34</v>
      </c>
      <c r="C25" s="22" t="s">
        <v>35</v>
      </c>
      <c r="D25" s="23" t="s">
        <v>36</v>
      </c>
      <c r="E25" s="58"/>
      <c r="F25" s="58"/>
      <c r="G25" s="29">
        <f>H25+I25</f>
        <v>200000</v>
      </c>
      <c r="H25" s="29"/>
      <c r="I25" s="29">
        <v>200000</v>
      </c>
      <c r="J25" s="29"/>
    </row>
    <row r="26" spans="1:10" s="3" customFormat="1" ht="24.6" customHeight="1" x14ac:dyDescent="0.2">
      <c r="A26" s="57" t="s">
        <v>19</v>
      </c>
      <c r="B26" s="57"/>
      <c r="C26" s="57"/>
      <c r="D26" s="57"/>
      <c r="E26" s="58"/>
      <c r="F26" s="58"/>
      <c r="G26" s="27">
        <f>G24</f>
        <v>200000</v>
      </c>
      <c r="H26" s="27">
        <f>H24</f>
        <v>0</v>
      </c>
      <c r="I26" s="27">
        <f>I24</f>
        <v>200000</v>
      </c>
      <c r="J26" s="27">
        <f>J24</f>
        <v>0</v>
      </c>
    </row>
    <row r="27" spans="1:10" s="3" customFormat="1" ht="24.6" customHeight="1" x14ac:dyDescent="0.2">
      <c r="A27" s="20" t="s">
        <v>53</v>
      </c>
      <c r="B27" s="24"/>
      <c r="C27" s="24"/>
      <c r="D27" s="33" t="s">
        <v>68</v>
      </c>
      <c r="E27" s="58" t="s">
        <v>56</v>
      </c>
      <c r="F27" s="58" t="s">
        <v>57</v>
      </c>
      <c r="G27" s="27">
        <f>G28</f>
        <v>287600</v>
      </c>
      <c r="H27" s="27"/>
      <c r="I27" s="27">
        <f>I28</f>
        <v>287600</v>
      </c>
      <c r="J27" s="27"/>
    </row>
    <row r="28" spans="1:10" s="3" customFormat="1" ht="94.5" customHeight="1" x14ac:dyDescent="0.2">
      <c r="A28" s="22" t="s">
        <v>54</v>
      </c>
      <c r="B28" s="22" t="s">
        <v>55</v>
      </c>
      <c r="C28" s="22" t="s">
        <v>22</v>
      </c>
      <c r="D28" s="43" t="s">
        <v>30</v>
      </c>
      <c r="E28" s="58"/>
      <c r="F28" s="58"/>
      <c r="G28" s="29">
        <f>SUM(H28:I28)</f>
        <v>287600</v>
      </c>
      <c r="H28" s="27"/>
      <c r="I28" s="29">
        <v>287600</v>
      </c>
      <c r="J28" s="27"/>
    </row>
    <row r="29" spans="1:10" s="3" customFormat="1" ht="18.75" customHeight="1" x14ac:dyDescent="0.2">
      <c r="A29" s="57" t="s">
        <v>19</v>
      </c>
      <c r="B29" s="57"/>
      <c r="C29" s="57"/>
      <c r="D29" s="57"/>
      <c r="E29" s="58"/>
      <c r="F29" s="58"/>
      <c r="G29" s="27">
        <f>SUM(G27)</f>
        <v>287600</v>
      </c>
      <c r="H29" s="27">
        <f>SUM(H27)</f>
        <v>0</v>
      </c>
      <c r="I29" s="27">
        <f>SUM(I27)</f>
        <v>287600</v>
      </c>
      <c r="J29" s="27">
        <f>SUM(J27)</f>
        <v>0</v>
      </c>
    </row>
    <row r="30" spans="1:10" s="3" customFormat="1" ht="32.25" customHeight="1" x14ac:dyDescent="0.2">
      <c r="A30" s="20" t="s">
        <v>20</v>
      </c>
      <c r="B30" s="24"/>
      <c r="C30" s="24"/>
      <c r="D30" s="21" t="s">
        <v>69</v>
      </c>
      <c r="E30" s="52" t="s">
        <v>49</v>
      </c>
      <c r="F30" s="52" t="s">
        <v>50</v>
      </c>
      <c r="G30" s="28">
        <f>G33+G34+G36+G31+G35+G37+G38+G32</f>
        <v>4377482</v>
      </c>
      <c r="H30" s="28">
        <f>H33+H34+H36+H31+H35+H37+H38+H32</f>
        <v>0</v>
      </c>
      <c r="I30" s="28">
        <f>I33+I34+I36+I31+I35+I37+I38+I32</f>
        <v>4377482</v>
      </c>
      <c r="J30" s="28">
        <f>J33+J34+J36+J31+J35+J37+J38+J32</f>
        <v>4377482</v>
      </c>
    </row>
    <row r="31" spans="1:10" s="3" customFormat="1" ht="21.75" customHeight="1" x14ac:dyDescent="0.2">
      <c r="A31" s="22" t="s">
        <v>95</v>
      </c>
      <c r="B31" s="16">
        <v>1010</v>
      </c>
      <c r="C31" s="22" t="s">
        <v>23</v>
      </c>
      <c r="D31" s="23" t="s">
        <v>24</v>
      </c>
      <c r="E31" s="53"/>
      <c r="F31" s="53"/>
      <c r="G31" s="26">
        <f t="shared" ref="G31:G38" si="0">H31+I31</f>
        <v>226338</v>
      </c>
      <c r="H31" s="28"/>
      <c r="I31" s="26">
        <f t="shared" ref="I31:I38" si="1">J31</f>
        <v>226338</v>
      </c>
      <c r="J31" s="26">
        <v>226338</v>
      </c>
    </row>
    <row r="32" spans="1:10" s="3" customFormat="1" ht="63" customHeight="1" x14ac:dyDescent="0.2">
      <c r="A32" s="22" t="s">
        <v>111</v>
      </c>
      <c r="B32" s="22" t="s">
        <v>59</v>
      </c>
      <c r="C32" s="22" t="s">
        <v>60</v>
      </c>
      <c r="D32" s="23" t="s">
        <v>64</v>
      </c>
      <c r="E32" s="53"/>
      <c r="F32" s="53"/>
      <c r="G32" s="26">
        <v>70000</v>
      </c>
      <c r="H32" s="28"/>
      <c r="I32" s="26">
        <v>70000</v>
      </c>
      <c r="J32" s="26">
        <v>70000</v>
      </c>
    </row>
    <row r="33" spans="1:10" s="3" customFormat="1" ht="30.75" customHeight="1" x14ac:dyDescent="0.2">
      <c r="A33" s="16">
        <v>1612010</v>
      </c>
      <c r="B33" s="16">
        <v>2010</v>
      </c>
      <c r="C33" s="22" t="s">
        <v>26</v>
      </c>
      <c r="D33" s="23" t="s">
        <v>27</v>
      </c>
      <c r="E33" s="53"/>
      <c r="F33" s="53"/>
      <c r="G33" s="26">
        <f t="shared" si="0"/>
        <v>80000</v>
      </c>
      <c r="H33" s="28"/>
      <c r="I33" s="26">
        <f t="shared" si="1"/>
        <v>80000</v>
      </c>
      <c r="J33" s="26">
        <v>80000</v>
      </c>
    </row>
    <row r="34" spans="1:10" s="3" customFormat="1" ht="18.75" customHeight="1" x14ac:dyDescent="0.2">
      <c r="A34" s="16">
        <v>1613133</v>
      </c>
      <c r="B34" s="16">
        <v>3133</v>
      </c>
      <c r="C34" s="22" t="s">
        <v>96</v>
      </c>
      <c r="D34" s="23" t="s">
        <v>97</v>
      </c>
      <c r="E34" s="53"/>
      <c r="F34" s="53"/>
      <c r="G34" s="26">
        <f t="shared" si="0"/>
        <v>200000</v>
      </c>
      <c r="H34" s="26"/>
      <c r="I34" s="26">
        <f t="shared" si="1"/>
        <v>200000</v>
      </c>
      <c r="J34" s="26">
        <v>200000</v>
      </c>
    </row>
    <row r="35" spans="1:10" s="3" customFormat="1" ht="34.5" customHeight="1" x14ac:dyDescent="0.2">
      <c r="A35" s="16">
        <v>1617310</v>
      </c>
      <c r="B35" s="16">
        <v>7310</v>
      </c>
      <c r="C35" s="22" t="s">
        <v>51</v>
      </c>
      <c r="D35" s="23" t="s">
        <v>125</v>
      </c>
      <c r="E35" s="53"/>
      <c r="F35" s="53"/>
      <c r="G35" s="26">
        <f t="shared" si="0"/>
        <v>1000000</v>
      </c>
      <c r="H35" s="26"/>
      <c r="I35" s="26">
        <f t="shared" si="1"/>
        <v>1000000</v>
      </c>
      <c r="J35" s="26">
        <v>1000000</v>
      </c>
    </row>
    <row r="36" spans="1:10" s="3" customFormat="1" ht="19.5" customHeight="1" x14ac:dyDescent="0.2">
      <c r="A36" s="16">
        <v>1617321</v>
      </c>
      <c r="B36" s="16">
        <v>7321</v>
      </c>
      <c r="C36" s="22" t="s">
        <v>51</v>
      </c>
      <c r="D36" s="23" t="s">
        <v>52</v>
      </c>
      <c r="E36" s="53"/>
      <c r="F36" s="53"/>
      <c r="G36" s="26">
        <f t="shared" si="0"/>
        <v>300000</v>
      </c>
      <c r="H36" s="26"/>
      <c r="I36" s="26">
        <f t="shared" si="1"/>
        <v>300000</v>
      </c>
      <c r="J36" s="26">
        <v>300000</v>
      </c>
    </row>
    <row r="37" spans="1:10" s="3" customFormat="1" ht="33" customHeight="1" x14ac:dyDescent="0.2">
      <c r="A37" s="16">
        <v>1617325</v>
      </c>
      <c r="B37" s="16">
        <v>7325</v>
      </c>
      <c r="C37" s="22" t="s">
        <v>51</v>
      </c>
      <c r="D37" s="23" t="s">
        <v>98</v>
      </c>
      <c r="E37" s="53"/>
      <c r="F37" s="53"/>
      <c r="G37" s="26">
        <f t="shared" si="0"/>
        <v>600000</v>
      </c>
      <c r="H37" s="26"/>
      <c r="I37" s="26">
        <f t="shared" si="1"/>
        <v>600000</v>
      </c>
      <c r="J37" s="26">
        <v>600000</v>
      </c>
    </row>
    <row r="38" spans="1:10" s="3" customFormat="1" ht="19.5" customHeight="1" x14ac:dyDescent="0.2">
      <c r="A38" s="16">
        <v>1617330</v>
      </c>
      <c r="B38" s="16">
        <v>7330</v>
      </c>
      <c r="C38" s="22" t="s">
        <v>51</v>
      </c>
      <c r="D38" s="23" t="s">
        <v>124</v>
      </c>
      <c r="E38" s="53"/>
      <c r="F38" s="53"/>
      <c r="G38" s="26">
        <f t="shared" si="0"/>
        <v>1901144</v>
      </c>
      <c r="H38" s="26"/>
      <c r="I38" s="26">
        <f t="shared" si="1"/>
        <v>1901144</v>
      </c>
      <c r="J38" s="26">
        <v>1901144</v>
      </c>
    </row>
    <row r="39" spans="1:10" s="3" customFormat="1" ht="22.5" customHeight="1" x14ac:dyDescent="0.2">
      <c r="A39" s="57" t="s">
        <v>19</v>
      </c>
      <c r="B39" s="57"/>
      <c r="C39" s="57"/>
      <c r="D39" s="57"/>
      <c r="E39" s="54"/>
      <c r="F39" s="54"/>
      <c r="G39" s="28">
        <f>SUM(G31:G38)</f>
        <v>4377482</v>
      </c>
      <c r="H39" s="28">
        <f>SUM(H31:H38)</f>
        <v>0</v>
      </c>
      <c r="I39" s="28">
        <f>SUM(I31:I38)</f>
        <v>4377482</v>
      </c>
      <c r="J39" s="28">
        <f>SUM(J31:J38)</f>
        <v>4377482</v>
      </c>
    </row>
    <row r="40" spans="1:10" s="3" customFormat="1" ht="37.5" customHeight="1" x14ac:dyDescent="0.2">
      <c r="A40" s="20" t="s">
        <v>20</v>
      </c>
      <c r="B40" s="24"/>
      <c r="C40" s="24"/>
      <c r="D40" s="21" t="s">
        <v>69</v>
      </c>
      <c r="E40" s="52" t="s">
        <v>100</v>
      </c>
      <c r="F40" s="52" t="s">
        <v>101</v>
      </c>
      <c r="G40" s="28">
        <f>G41</f>
        <v>300000</v>
      </c>
      <c r="H40" s="28">
        <f>H41</f>
        <v>300000</v>
      </c>
      <c r="I40" s="28">
        <f>I41</f>
        <v>0</v>
      </c>
      <c r="J40" s="28">
        <f>J41</f>
        <v>0</v>
      </c>
    </row>
    <row r="41" spans="1:10" s="3" customFormat="1" ht="30.75" customHeight="1" x14ac:dyDescent="0.2">
      <c r="A41" s="16">
        <v>1617370</v>
      </c>
      <c r="B41" s="16">
        <v>7370</v>
      </c>
      <c r="C41" s="22" t="s">
        <v>22</v>
      </c>
      <c r="D41" s="23" t="s">
        <v>102</v>
      </c>
      <c r="E41" s="53"/>
      <c r="F41" s="53"/>
      <c r="G41" s="26">
        <f>H41+I41</f>
        <v>300000</v>
      </c>
      <c r="H41" s="26">
        <v>300000</v>
      </c>
      <c r="I41" s="26">
        <f>J41</f>
        <v>0</v>
      </c>
      <c r="J41" s="26"/>
    </row>
    <row r="42" spans="1:10" s="3" customFormat="1" ht="22.5" customHeight="1" x14ac:dyDescent="0.2">
      <c r="A42" s="57" t="s">
        <v>19</v>
      </c>
      <c r="B42" s="57"/>
      <c r="C42" s="57"/>
      <c r="D42" s="57"/>
      <c r="E42" s="54"/>
      <c r="F42" s="54"/>
      <c r="G42" s="28">
        <f>G41</f>
        <v>300000</v>
      </c>
      <c r="H42" s="28">
        <f>H41</f>
        <v>300000</v>
      </c>
      <c r="I42" s="28">
        <f>I41</f>
        <v>0</v>
      </c>
      <c r="J42" s="28">
        <f>J41</f>
        <v>0</v>
      </c>
    </row>
    <row r="43" spans="1:10" s="3" customFormat="1" ht="47.25" customHeight="1" x14ac:dyDescent="0.2">
      <c r="A43" s="20" t="s">
        <v>21</v>
      </c>
      <c r="B43" s="20"/>
      <c r="C43" s="20"/>
      <c r="D43" s="21" t="s">
        <v>66</v>
      </c>
      <c r="E43" s="58" t="s">
        <v>123</v>
      </c>
      <c r="F43" s="58" t="s">
        <v>99</v>
      </c>
      <c r="G43" s="27">
        <f>G44</f>
        <v>7706777</v>
      </c>
      <c r="H43" s="27">
        <f>H44</f>
        <v>0</v>
      </c>
      <c r="I43" s="27">
        <f>I44</f>
        <v>7706777</v>
      </c>
      <c r="J43" s="27">
        <f>J44</f>
        <v>7706777</v>
      </c>
    </row>
    <row r="44" spans="1:10" s="3" customFormat="1" ht="25.5" customHeight="1" x14ac:dyDescent="0.2">
      <c r="A44" s="16">
        <v>1217670</v>
      </c>
      <c r="B44" s="16">
        <v>7670</v>
      </c>
      <c r="C44" s="22" t="s">
        <v>22</v>
      </c>
      <c r="D44" s="23" t="s">
        <v>122</v>
      </c>
      <c r="E44" s="58"/>
      <c r="F44" s="58"/>
      <c r="G44" s="29">
        <f>H44+I44</f>
        <v>7706777</v>
      </c>
      <c r="H44" s="29"/>
      <c r="I44" s="29">
        <f>J44</f>
        <v>7706777</v>
      </c>
      <c r="J44" s="29">
        <f>3700000+4006777</f>
        <v>7706777</v>
      </c>
    </row>
    <row r="45" spans="1:10" s="3" customFormat="1" ht="35.25" customHeight="1" x14ac:dyDescent="0.2">
      <c r="A45" s="57" t="s">
        <v>19</v>
      </c>
      <c r="B45" s="57"/>
      <c r="C45" s="57"/>
      <c r="D45" s="57"/>
      <c r="E45" s="58"/>
      <c r="F45" s="58"/>
      <c r="G45" s="27">
        <f>G43</f>
        <v>7706777</v>
      </c>
      <c r="H45" s="27">
        <f>H43</f>
        <v>0</v>
      </c>
      <c r="I45" s="27">
        <f>I43</f>
        <v>7706777</v>
      </c>
      <c r="J45" s="27">
        <f>J43</f>
        <v>7706777</v>
      </c>
    </row>
    <row r="46" spans="1:10" s="3" customFormat="1" ht="35.25" customHeight="1" x14ac:dyDescent="0.2">
      <c r="A46" s="20" t="s">
        <v>21</v>
      </c>
      <c r="B46" s="20"/>
      <c r="C46" s="20"/>
      <c r="D46" s="21" t="s">
        <v>103</v>
      </c>
      <c r="E46" s="58" t="s">
        <v>107</v>
      </c>
      <c r="F46" s="58" t="s">
        <v>109</v>
      </c>
      <c r="G46" s="27">
        <f>G47</f>
        <v>38100</v>
      </c>
      <c r="H46" s="27">
        <f>H47</f>
        <v>38100</v>
      </c>
      <c r="I46" s="27"/>
      <c r="J46" s="27"/>
    </row>
    <row r="47" spans="1:10" s="3" customFormat="1" ht="22.5" customHeight="1" x14ac:dyDescent="0.2">
      <c r="A47" s="22" t="s">
        <v>104</v>
      </c>
      <c r="B47" s="22" t="s">
        <v>105</v>
      </c>
      <c r="C47" s="22" t="s">
        <v>48</v>
      </c>
      <c r="D47" s="42" t="s">
        <v>106</v>
      </c>
      <c r="E47" s="58"/>
      <c r="F47" s="58"/>
      <c r="G47" s="29">
        <v>38100</v>
      </c>
      <c r="H47" s="29">
        <v>38100</v>
      </c>
      <c r="I47" s="29"/>
      <c r="J47" s="27"/>
    </row>
    <row r="48" spans="1:10" s="3" customFormat="1" ht="21" customHeight="1" x14ac:dyDescent="0.2">
      <c r="A48" s="57" t="s">
        <v>19</v>
      </c>
      <c r="B48" s="57"/>
      <c r="C48" s="57"/>
      <c r="D48" s="57"/>
      <c r="E48" s="58"/>
      <c r="F48" s="58"/>
      <c r="G48" s="27">
        <f>G47</f>
        <v>38100</v>
      </c>
      <c r="H48" s="27">
        <f>H47</f>
        <v>38100</v>
      </c>
      <c r="I48" s="27"/>
      <c r="J48" s="27"/>
    </row>
    <row r="49" spans="1:14" s="3" customFormat="1" ht="34.5" customHeight="1" x14ac:dyDescent="0.2">
      <c r="A49" s="20" t="s">
        <v>89</v>
      </c>
      <c r="B49" s="24"/>
      <c r="C49" s="24"/>
      <c r="D49" s="21" t="s">
        <v>90</v>
      </c>
      <c r="E49" s="52" t="s">
        <v>93</v>
      </c>
      <c r="F49" s="52" t="s">
        <v>92</v>
      </c>
      <c r="G49" s="27">
        <f>G50</f>
        <v>236215</v>
      </c>
      <c r="H49" s="27">
        <f>H50</f>
        <v>0</v>
      </c>
      <c r="I49" s="27">
        <f>I50</f>
        <v>236215</v>
      </c>
      <c r="J49" s="27">
        <f>J50</f>
        <v>236215</v>
      </c>
    </row>
    <row r="50" spans="1:14" s="3" customFormat="1" ht="22.5" customHeight="1" x14ac:dyDescent="0.2">
      <c r="A50" s="16">
        <v>1115041</v>
      </c>
      <c r="B50" s="16">
        <v>5041</v>
      </c>
      <c r="C50" s="22" t="s">
        <v>108</v>
      </c>
      <c r="D50" s="23" t="s">
        <v>91</v>
      </c>
      <c r="E50" s="53"/>
      <c r="F50" s="53"/>
      <c r="G50" s="26">
        <f>H50+I50</f>
        <v>236215</v>
      </c>
      <c r="H50" s="26"/>
      <c r="I50" s="26">
        <v>236215</v>
      </c>
      <c r="J50" s="26">
        <v>236215</v>
      </c>
    </row>
    <row r="51" spans="1:14" s="3" customFormat="1" ht="21.75" customHeight="1" x14ac:dyDescent="0.2">
      <c r="A51" s="57" t="s">
        <v>19</v>
      </c>
      <c r="B51" s="57"/>
      <c r="C51" s="57"/>
      <c r="D51" s="57"/>
      <c r="E51" s="54"/>
      <c r="F51" s="54"/>
      <c r="G51" s="28">
        <f>G49</f>
        <v>236215</v>
      </c>
      <c r="H51" s="28">
        <f>H49</f>
        <v>0</v>
      </c>
      <c r="I51" s="28">
        <f>I49</f>
        <v>236215</v>
      </c>
      <c r="J51" s="28">
        <f>J49</f>
        <v>236215</v>
      </c>
    </row>
    <row r="52" spans="1:14" s="3" customFormat="1" ht="22.5" customHeight="1" x14ac:dyDescent="0.2">
      <c r="A52" s="45" t="s">
        <v>46</v>
      </c>
      <c r="B52" s="46"/>
      <c r="C52" s="46"/>
      <c r="D52" s="47" t="s">
        <v>65</v>
      </c>
      <c r="E52" s="52" t="s">
        <v>70</v>
      </c>
      <c r="F52" s="52" t="s">
        <v>71</v>
      </c>
      <c r="G52" s="28">
        <f>H52+I52</f>
        <v>204135</v>
      </c>
      <c r="H52" s="28">
        <f>H54+H53</f>
        <v>20000</v>
      </c>
      <c r="I52" s="28">
        <f>I54+I53</f>
        <v>184135</v>
      </c>
      <c r="J52" s="28">
        <f>J54+J53</f>
        <v>0</v>
      </c>
    </row>
    <row r="53" spans="1:14" s="3" customFormat="1" ht="43.5" customHeight="1" x14ac:dyDescent="0.2">
      <c r="A53" s="22" t="s">
        <v>72</v>
      </c>
      <c r="B53" s="16">
        <v>3131</v>
      </c>
      <c r="C53" s="16">
        <v>1040</v>
      </c>
      <c r="D53" s="23" t="s">
        <v>73</v>
      </c>
      <c r="E53" s="53"/>
      <c r="F53" s="53"/>
      <c r="G53" s="26">
        <f>H53+I53</f>
        <v>20000</v>
      </c>
      <c r="H53" s="26">
        <v>20000</v>
      </c>
      <c r="I53" s="28"/>
      <c r="J53" s="28"/>
    </row>
    <row r="54" spans="1:14" s="3" customFormat="1" ht="87" customHeight="1" x14ac:dyDescent="0.2">
      <c r="A54" s="22" t="s">
        <v>47</v>
      </c>
      <c r="B54" s="16">
        <v>7691</v>
      </c>
      <c r="C54" s="22" t="s">
        <v>22</v>
      </c>
      <c r="D54" s="23" t="s">
        <v>30</v>
      </c>
      <c r="E54" s="53"/>
      <c r="F54" s="53"/>
      <c r="G54" s="26">
        <f>H54+I54</f>
        <v>184135</v>
      </c>
      <c r="H54" s="26"/>
      <c r="I54" s="26">
        <f>184135</f>
        <v>184135</v>
      </c>
      <c r="J54" s="28"/>
    </row>
    <row r="55" spans="1:14" s="3" customFormat="1" ht="21.75" customHeight="1" x14ac:dyDescent="0.2">
      <c r="A55" s="57" t="s">
        <v>19</v>
      </c>
      <c r="B55" s="57"/>
      <c r="C55" s="57"/>
      <c r="D55" s="57"/>
      <c r="E55" s="54"/>
      <c r="F55" s="54"/>
      <c r="G55" s="28">
        <f>G54+G53</f>
        <v>204135</v>
      </c>
      <c r="H55" s="28">
        <f>H54+H53</f>
        <v>20000</v>
      </c>
      <c r="I55" s="28">
        <f>I54+I53</f>
        <v>184135</v>
      </c>
      <c r="J55" s="28">
        <f>J54+J53</f>
        <v>0</v>
      </c>
    </row>
    <row r="56" spans="1:14" s="3" customFormat="1" ht="21.75" customHeight="1" x14ac:dyDescent="0.2">
      <c r="A56" s="24">
        <v>3700000</v>
      </c>
      <c r="B56" s="24"/>
      <c r="C56" s="24"/>
      <c r="D56" s="21" t="s">
        <v>74</v>
      </c>
      <c r="E56" s="52" t="s">
        <v>77</v>
      </c>
      <c r="F56" s="52" t="s">
        <v>79</v>
      </c>
      <c r="G56" s="28">
        <f>G57</f>
        <v>150000</v>
      </c>
      <c r="H56" s="28">
        <f>H57</f>
        <v>0</v>
      </c>
      <c r="I56" s="28">
        <f>I57</f>
        <v>150000</v>
      </c>
      <c r="J56" s="28">
        <f>J57</f>
        <v>150000</v>
      </c>
    </row>
    <row r="57" spans="1:14" s="3" customFormat="1" ht="48.75" customHeight="1" x14ac:dyDescent="0.2">
      <c r="A57" s="16">
        <v>3719800</v>
      </c>
      <c r="B57" s="16">
        <v>9800</v>
      </c>
      <c r="C57" s="22" t="s">
        <v>75</v>
      </c>
      <c r="D57" s="44" t="s">
        <v>76</v>
      </c>
      <c r="E57" s="53"/>
      <c r="F57" s="53"/>
      <c r="G57" s="26">
        <f>H57+I57</f>
        <v>150000</v>
      </c>
      <c r="H57" s="26"/>
      <c r="I57" s="26">
        <v>150000</v>
      </c>
      <c r="J57" s="26">
        <v>150000</v>
      </c>
    </row>
    <row r="58" spans="1:14" s="3" customFormat="1" ht="23.25" customHeight="1" x14ac:dyDescent="0.2">
      <c r="A58" s="57" t="s">
        <v>19</v>
      </c>
      <c r="B58" s="57"/>
      <c r="C58" s="57"/>
      <c r="D58" s="57"/>
      <c r="E58" s="54"/>
      <c r="F58" s="54"/>
      <c r="G58" s="28">
        <f>G56</f>
        <v>150000</v>
      </c>
      <c r="H58" s="28">
        <f>H56</f>
        <v>0</v>
      </c>
      <c r="I58" s="28">
        <f>I56</f>
        <v>150000</v>
      </c>
      <c r="J58" s="28">
        <f>J56</f>
        <v>150000</v>
      </c>
    </row>
    <row r="59" spans="1:14" s="3" customFormat="1" ht="21.75" customHeight="1" x14ac:dyDescent="0.2">
      <c r="A59" s="24">
        <v>3700000</v>
      </c>
      <c r="B59" s="24"/>
      <c r="C59" s="24"/>
      <c r="D59" s="21" t="s">
        <v>74</v>
      </c>
      <c r="E59" s="52" t="s">
        <v>78</v>
      </c>
      <c r="F59" s="52" t="s">
        <v>80</v>
      </c>
      <c r="G59" s="28">
        <f>G60</f>
        <v>50000</v>
      </c>
      <c r="H59" s="28">
        <f>H60</f>
        <v>0</v>
      </c>
      <c r="I59" s="28">
        <f>I60</f>
        <v>50000</v>
      </c>
      <c r="J59" s="28">
        <f>J60</f>
        <v>50000</v>
      </c>
    </row>
    <row r="60" spans="1:14" s="3" customFormat="1" ht="47.25" customHeight="1" x14ac:dyDescent="0.2">
      <c r="A60" s="16">
        <v>3719800</v>
      </c>
      <c r="B60" s="16">
        <v>9800</v>
      </c>
      <c r="C60" s="22" t="s">
        <v>75</v>
      </c>
      <c r="D60" s="44" t="s">
        <v>76</v>
      </c>
      <c r="E60" s="53"/>
      <c r="F60" s="53"/>
      <c r="G60" s="26">
        <f>H60+I60</f>
        <v>50000</v>
      </c>
      <c r="H60" s="26"/>
      <c r="I60" s="26">
        <v>50000</v>
      </c>
      <c r="J60" s="26">
        <v>50000</v>
      </c>
    </row>
    <row r="61" spans="1:14" s="3" customFormat="1" ht="27" customHeight="1" x14ac:dyDescent="0.2">
      <c r="A61" s="57" t="s">
        <v>19</v>
      </c>
      <c r="B61" s="57"/>
      <c r="C61" s="57"/>
      <c r="D61" s="57"/>
      <c r="E61" s="54"/>
      <c r="F61" s="54"/>
      <c r="G61" s="28">
        <f>G59</f>
        <v>50000</v>
      </c>
      <c r="H61" s="28">
        <f>H59</f>
        <v>0</v>
      </c>
      <c r="I61" s="28">
        <f>I59</f>
        <v>50000</v>
      </c>
      <c r="J61" s="28">
        <f>J59</f>
        <v>50000</v>
      </c>
    </row>
    <row r="62" spans="1:14" s="13" customFormat="1" ht="20.25" customHeight="1" x14ac:dyDescent="0.2">
      <c r="A62" s="20" t="s">
        <v>14</v>
      </c>
      <c r="B62" s="20" t="s">
        <v>14</v>
      </c>
      <c r="C62" s="20" t="s">
        <v>14</v>
      </c>
      <c r="D62" s="24" t="s">
        <v>13</v>
      </c>
      <c r="E62" s="24" t="s">
        <v>14</v>
      </c>
      <c r="F62" s="24" t="s">
        <v>14</v>
      </c>
      <c r="G62" s="27">
        <f>G26+G23+G18+G39+G29+G55+G58+G61+G51+G45+G42+G48</f>
        <v>24654038</v>
      </c>
      <c r="H62" s="27">
        <f>H26+H23+H18+H39+H29+H55+H58+H61+H51+H45+H42+H48</f>
        <v>5112629</v>
      </c>
      <c r="I62" s="27">
        <f>I26+I23+I18+I39+I29+I55+I58+I61+I51+I45+I42+I48</f>
        <v>19541409</v>
      </c>
      <c r="J62" s="27">
        <f>J26+J23+J18+J39+J29+J55+J58+J61+J51+J45+J42+J48</f>
        <v>18869674</v>
      </c>
      <c r="K62" s="15"/>
      <c r="L62" s="15"/>
      <c r="M62" s="15"/>
      <c r="N62" s="15"/>
    </row>
    <row r="63" spans="1:14" s="13" customFormat="1" ht="20.25" customHeight="1" x14ac:dyDescent="0.2">
      <c r="A63" s="34"/>
      <c r="B63" s="34"/>
      <c r="C63" s="34"/>
      <c r="D63" s="35"/>
      <c r="E63" s="35"/>
      <c r="F63" s="35"/>
      <c r="G63" s="36"/>
      <c r="H63" s="36"/>
      <c r="I63" s="36"/>
      <c r="J63" s="36"/>
      <c r="K63" s="15"/>
      <c r="L63" s="15"/>
      <c r="M63" s="15"/>
      <c r="N63" s="15"/>
    </row>
    <row r="64" spans="1:14" s="13" customFormat="1" ht="20.25" customHeight="1" x14ac:dyDescent="0.2">
      <c r="A64" s="51" t="s">
        <v>119</v>
      </c>
      <c r="B64" s="51"/>
      <c r="C64" s="51"/>
      <c r="D64" s="35"/>
      <c r="E64" s="35"/>
      <c r="F64" s="35"/>
      <c r="G64" s="36"/>
      <c r="H64" s="36"/>
      <c r="I64" s="36"/>
      <c r="J64" s="36"/>
      <c r="K64" s="15"/>
      <c r="L64" s="15"/>
      <c r="M64" s="15"/>
      <c r="N64" s="15"/>
    </row>
    <row r="65" spans="1:19" s="13" customFormat="1" ht="25.15" customHeight="1" x14ac:dyDescent="0.2">
      <c r="A65" s="17"/>
      <c r="B65" s="17"/>
      <c r="C65" s="17"/>
      <c r="D65" s="18"/>
      <c r="E65" s="18"/>
      <c r="F65" s="18"/>
      <c r="G65" s="18"/>
      <c r="H65" s="19"/>
      <c r="I65" s="19"/>
      <c r="J65" s="19"/>
      <c r="K65" s="15"/>
      <c r="L65" s="15"/>
      <c r="M65" s="15"/>
      <c r="N65" s="15"/>
    </row>
    <row r="66" spans="1:19" s="12" customFormat="1" ht="20.25" x14ac:dyDescent="0.2">
      <c r="A66" s="56" t="s">
        <v>110</v>
      </c>
      <c r="B66" s="56"/>
      <c r="C66" s="56"/>
      <c r="D66" s="56"/>
      <c r="E66" s="56"/>
      <c r="F66" s="56"/>
      <c r="G66" s="56"/>
      <c r="H66" s="56"/>
      <c r="I66" s="56"/>
      <c r="J66" s="56"/>
      <c r="K66" s="10"/>
    </row>
    <row r="67" spans="1:19" s="8" customFormat="1" ht="14.25" customHeight="1" x14ac:dyDescent="0.2">
      <c r="A67" s="1"/>
      <c r="B67" s="1"/>
      <c r="C67" s="1"/>
      <c r="D67" s="2"/>
      <c r="E67" s="4"/>
      <c r="F67" s="4"/>
      <c r="G67" s="4"/>
      <c r="H67" s="5"/>
      <c r="I67" s="5"/>
      <c r="J67" s="5"/>
      <c r="K67" s="9"/>
      <c r="L67" s="9"/>
      <c r="M67" s="9"/>
      <c r="N67" s="9"/>
      <c r="O67" s="9"/>
      <c r="P67" s="9"/>
      <c r="Q67" s="9"/>
      <c r="R67" s="9"/>
      <c r="S67" s="9"/>
    </row>
    <row r="68" spans="1:19" s="8" customFormat="1" ht="16.5" customHeight="1" x14ac:dyDescent="0.2">
      <c r="A68" s="1"/>
      <c r="B68" s="1"/>
      <c r="C68" s="1"/>
      <c r="D68" s="2"/>
      <c r="E68" s="4"/>
      <c r="F68" s="4"/>
      <c r="G68" s="4"/>
      <c r="H68" s="5"/>
      <c r="I68" s="5"/>
      <c r="J68" s="5"/>
      <c r="K68" s="11"/>
      <c r="L68" s="11"/>
      <c r="M68" s="11"/>
      <c r="N68" s="11"/>
      <c r="O68" s="11"/>
      <c r="P68" s="11"/>
      <c r="Q68" s="11"/>
      <c r="R68" s="11"/>
      <c r="S68" s="11"/>
    </row>
    <row r="69" spans="1:19" s="8" customFormat="1" ht="24" customHeight="1" x14ac:dyDescent="0.2">
      <c r="A69" s="1"/>
      <c r="B69" s="1"/>
      <c r="C69" s="1"/>
      <c r="D69" s="2"/>
      <c r="E69" s="4"/>
      <c r="F69" s="4"/>
      <c r="G69" s="4"/>
      <c r="H69" s="14"/>
      <c r="I69" s="14"/>
      <c r="J69" s="14"/>
      <c r="K69" s="9"/>
      <c r="L69" s="9"/>
      <c r="M69" s="9"/>
      <c r="N69" s="9"/>
      <c r="O69" s="9"/>
      <c r="P69" s="9"/>
      <c r="Q69" s="9"/>
      <c r="R69" s="9"/>
      <c r="S69" s="9"/>
    </row>
    <row r="70" spans="1:19" s="8" customFormat="1" ht="18" customHeight="1" x14ac:dyDescent="0.2">
      <c r="A70" s="1"/>
      <c r="B70" s="1"/>
      <c r="C70" s="1"/>
      <c r="D70" s="7"/>
      <c r="E70" s="4"/>
      <c r="F70" s="4"/>
      <c r="G70" s="4"/>
      <c r="H70" s="5"/>
      <c r="I70" s="5"/>
      <c r="J70" s="5"/>
      <c r="K70" s="11"/>
      <c r="L70" s="11"/>
      <c r="M70" s="11"/>
      <c r="N70" s="11"/>
      <c r="O70" s="11"/>
      <c r="P70" s="11"/>
      <c r="Q70" s="11"/>
      <c r="R70" s="11"/>
      <c r="S70" s="11"/>
    </row>
    <row r="71" spans="1:19" ht="17.25" customHeight="1" x14ac:dyDescent="0.2"/>
  </sheetData>
  <mergeCells count="52">
    <mergeCell ref="A29:D29"/>
    <mergeCell ref="E30:E39"/>
    <mergeCell ref="A55:D55"/>
    <mergeCell ref="I1:J1"/>
    <mergeCell ref="I2:J2"/>
    <mergeCell ref="I4:J4"/>
    <mergeCell ref="A6:J6"/>
    <mergeCell ref="F49:F51"/>
    <mergeCell ref="F52:F55"/>
    <mergeCell ref="E24:E26"/>
    <mergeCell ref="A39:D39"/>
    <mergeCell ref="F24:F26"/>
    <mergeCell ref="E27:E29"/>
    <mergeCell ref="A7:J7"/>
    <mergeCell ref="A26:D26"/>
    <mergeCell ref="F9:F10"/>
    <mergeCell ref="I9:J9"/>
    <mergeCell ref="E9:E10"/>
    <mergeCell ref="A9:A10"/>
    <mergeCell ref="B9:B10"/>
    <mergeCell ref="C9:C10"/>
    <mergeCell ref="E12:E18"/>
    <mergeCell ref="A23:D23"/>
    <mergeCell ref="F46:F48"/>
    <mergeCell ref="F30:F39"/>
    <mergeCell ref="E43:E45"/>
    <mergeCell ref="F43:F45"/>
    <mergeCell ref="E40:E42"/>
    <mergeCell ref="E19:E23"/>
    <mergeCell ref="A18:D18"/>
    <mergeCell ref="H9:H10"/>
    <mergeCell ref="G9:G10"/>
    <mergeCell ref="F12:F18"/>
    <mergeCell ref="F19:F23"/>
    <mergeCell ref="F27:F29"/>
    <mergeCell ref="F59:F61"/>
    <mergeCell ref="E49:E51"/>
    <mergeCell ref="F40:F42"/>
    <mergeCell ref="A42:D42"/>
    <mergeCell ref="A48:D48"/>
    <mergeCell ref="E46:E48"/>
    <mergeCell ref="A45:D45"/>
    <mergeCell ref="A64:C64"/>
    <mergeCell ref="E52:E55"/>
    <mergeCell ref="D9:D10"/>
    <mergeCell ref="A66:J66"/>
    <mergeCell ref="A58:D58"/>
    <mergeCell ref="A61:D61"/>
    <mergeCell ref="E56:E58"/>
    <mergeCell ref="E59:E61"/>
    <mergeCell ref="F56:F58"/>
    <mergeCell ref="A51:D51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68" fitToHeight="3" orientation="landscape" r:id="rId1"/>
  <headerFooter alignWithMargins="0">
    <oddFooter>&amp;C&amp;P</oddFooter>
  </headerFooter>
  <rowBreaks count="2" manualBreakCount="2">
    <brk id="26" max="9" man="1"/>
    <brk id="4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RePack by Diakov</cp:lastModifiedBy>
  <cp:lastPrinted>2019-06-24T08:16:11Z</cp:lastPrinted>
  <dcterms:created xsi:type="dcterms:W3CDTF">2010-12-21T11:50:40Z</dcterms:created>
  <dcterms:modified xsi:type="dcterms:W3CDTF">2019-06-24T16:58:49Z</dcterms:modified>
</cp:coreProperties>
</file>