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65" windowWidth="15480" windowHeight="10380"/>
  </bookViews>
  <sheets>
    <sheet name="дод.6" sheetId="6" r:id="rId1"/>
  </sheets>
  <definedNames>
    <definedName name="_xlnm.Print_Titles" localSheetId="0">дод.6!$D:$E,дод.6!$7:$8</definedName>
    <definedName name="_xlnm.Print_Area" localSheetId="0">дод.6!$A$1:$I$68</definedName>
  </definedNames>
  <calcPr calcId="144525" fullCalcOnLoad="1"/>
</workbook>
</file>

<file path=xl/calcChain.xml><?xml version="1.0" encoding="utf-8"?>
<calcChain xmlns="http://schemas.openxmlformats.org/spreadsheetml/2006/main">
  <c r="H17" i="6" l="1"/>
  <c r="H20" i="6"/>
  <c r="H15" i="6"/>
  <c r="H14" i="6"/>
  <c r="H13" i="6"/>
  <c r="H40" i="6"/>
  <c r="H44" i="6"/>
  <c r="H46" i="6"/>
  <c r="H48" i="6"/>
  <c r="H51" i="6"/>
  <c r="H53" i="6"/>
  <c r="H55" i="6"/>
  <c r="H42" i="6"/>
  <c r="H39" i="6"/>
  <c r="H38" i="6"/>
  <c r="H60" i="6"/>
  <c r="H62" i="6"/>
  <c r="H59" i="6"/>
  <c r="H58" i="6"/>
  <c r="H35" i="6"/>
  <c r="H24" i="6"/>
  <c r="H27" i="6"/>
  <c r="H23" i="6"/>
  <c r="H22" i="6"/>
  <c r="H34" i="6"/>
  <c r="H33" i="6"/>
  <c r="H11" i="6"/>
  <c r="H10" i="6"/>
  <c r="H9" i="6"/>
  <c r="H30" i="6"/>
  <c r="H29" i="6"/>
  <c r="H31" i="6"/>
  <c r="H65" i="6"/>
</calcChain>
</file>

<file path=xl/sharedStrings.xml><?xml version="1.0" encoding="utf-8"?>
<sst xmlns="http://schemas.openxmlformats.org/spreadsheetml/2006/main" count="130" uniqueCount="103">
  <si>
    <t>до рішення міської ради VII скликання</t>
  </si>
  <si>
    <t>Секретар Чернівецької міської ради</t>
  </si>
  <si>
    <t>В. Продан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</si>
  <si>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</si>
  <si>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</si>
  <si>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</si>
  <si>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</si>
  <si>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</si>
  <si>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</si>
  <si>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</si>
  <si>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</si>
  <si>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</si>
  <si>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</si>
  <si>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</si>
  <si>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</si>
  <si>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</si>
  <si>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</si>
  <si>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Департамент житлово-комунального господарства Чернівецької міської ради</t>
  </si>
  <si>
    <t>0620</t>
  </si>
  <si>
    <t>Капітальні видатки</t>
  </si>
  <si>
    <t>Організація благоустрою населених пунктів</t>
  </si>
  <si>
    <t>0490</t>
  </si>
  <si>
    <t>0731</t>
  </si>
  <si>
    <t>Багатопрофільна стаціонарна медична допомога населенню</t>
  </si>
  <si>
    <t>0700000</t>
  </si>
  <si>
    <t>0710000</t>
  </si>
  <si>
    <t>Капітальні трансферти підприємствам (установам, організаціям)</t>
  </si>
  <si>
    <t>Придбання обладнання і предметів довгострокового користування</t>
  </si>
  <si>
    <t>0600000</t>
  </si>
  <si>
    <t xml:space="preserve">Управління освіти Чернівецької міської ради </t>
  </si>
  <si>
    <t>0610000</t>
  </si>
  <si>
    <t>Зміни до розподілу коштів бюджету розвитку за об'єктами у 2019 році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</si>
  <si>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</si>
  <si>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</si>
  <si>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</si>
  <si>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</si>
  <si>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Департамент містобудівного комплексу та земельних відносин Чернівецької міської ради</t>
  </si>
  <si>
    <t>1610000</t>
  </si>
  <si>
    <t>0443</t>
  </si>
  <si>
    <t>Будівництво освітніх установ та закладів</t>
  </si>
  <si>
    <t>0200000</t>
  </si>
  <si>
    <t>0210000</t>
  </si>
  <si>
    <t xml:space="preserve">Виконавчий комітет Чернівецької міської ради </t>
  </si>
  <si>
    <t>0611020</t>
  </si>
  <si>
    <t>1020</t>
  </si>
  <si>
    <t>0921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</si>
  <si>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</si>
  <si>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2017-2019</t>
  </si>
  <si>
    <t xml:space="preserve">Управління освіти </t>
  </si>
  <si>
    <t>Департамент житлово-комунального господарства</t>
  </si>
  <si>
    <t xml:space="preserve">Департамент містобудівного комплексу та земельних відносин </t>
  </si>
  <si>
    <t>0216030</t>
  </si>
  <si>
    <t>6030</t>
  </si>
  <si>
    <t>Субвенція з місцевого бюджету державному бюджету на виконання програм соціально-економічного розвитку регіонів</t>
  </si>
  <si>
    <t>0180</t>
  </si>
  <si>
    <t xml:space="preserve">Капітальні трансферти органам державного управління інших рівнів на виконання Комплексної програми покращання умов обслуговування платників податків в місті Чернівцях та збільшення надходжень до державного та місцевих бюджетів на 2019-2021 роки </t>
  </si>
  <si>
    <t>2019 - 2021</t>
  </si>
  <si>
    <t>Капітальні трансферти органам державного управління інших рівнів на виконання Програми покращання умов казначейського обслуговування міського бюджету м. Чернівців, розпорядників та одержувачів бюджетних коштів на 2018-2019 роки</t>
  </si>
  <si>
    <t xml:space="preserve">2018 - 2019 </t>
  </si>
  <si>
    <t>3700000</t>
  </si>
  <si>
    <t xml:space="preserve">Фінансове управління Чернівецької міської ради </t>
  </si>
  <si>
    <t>0712010</t>
  </si>
  <si>
    <t>2010</t>
  </si>
  <si>
    <t>Управління по фізичній культурі та спорту Чернівецької міської ради</t>
  </si>
  <si>
    <t xml:space="preserve">Управління по фізичній культурі та спорту </t>
  </si>
  <si>
    <t>0810</t>
  </si>
  <si>
    <t>Утримання та фінансова підтримка спортивних споруд</t>
  </si>
  <si>
    <t>Додаток 6</t>
  </si>
  <si>
    <t>Внески до статутного капіталу суб’єктів господарювання</t>
  </si>
  <si>
    <t>Внески органів місцевого самоврядування до статутного капіталу КП "Чернівціводоканал"</t>
  </si>
  <si>
    <t>0910</t>
  </si>
  <si>
    <t>Надання дошкільної освіти</t>
  </si>
  <si>
    <t>1040</t>
  </si>
  <si>
    <t>Інші заходи та заклади молодіжної політики</t>
  </si>
  <si>
    <t>Будівництво об'єктів житлово-комунального господарства</t>
  </si>
  <si>
    <t>Будівництво зливово-каналізаційних та водопровідних мереж по вул. Заставнянській мікрорайону "Роша" (друга черга )</t>
  </si>
  <si>
    <t xml:space="preserve">Реконструкція РКНС-8 та напірних трубопроводів від РКНС-8 до каналізаційного дюкера через річку Прут </t>
  </si>
  <si>
    <t>Реконструкція з прибудовою на 4 класи ЗОШ № 38 на вул. Яна Налепки,3</t>
  </si>
  <si>
    <t>Будівництво споруд, установ та закладів фізичної культури і спорту</t>
  </si>
  <si>
    <t>Будівництво стадіону із штучним покриттям на вул.Головній,265</t>
  </si>
  <si>
    <t>2015-2019</t>
  </si>
  <si>
    <t>Будівництво інших об'єктів комунальної власності</t>
  </si>
  <si>
    <t>Футбольний майданчик зі штучним покриттям по проспекту Незалежності, 88 Д, в м.Чернівці – будівництво</t>
  </si>
  <si>
    <t>3710000</t>
  </si>
  <si>
    <t>Внески органів місцевого самоврядування до статутного капіталу КП "Чернівецьке тролейбусне управління"</t>
  </si>
  <si>
    <t>Придбання техніки і обладнання для комунальних потреб міста (замовник КСОП "Буковина")</t>
  </si>
  <si>
    <t>3717370</t>
  </si>
  <si>
    <t>7370</t>
  </si>
  <si>
    <t xml:space="preserve">Реалізація інших заходів щодо соціально-економічного розвитку територій </t>
  </si>
  <si>
    <t>Капітальні видатки (співфінансування на реалізацію демонстраційного проекту міжнародної технічної допомоги "Місто для людей: дружнє до пішоходів середмістя").</t>
  </si>
  <si>
    <t>Фінансове управління</t>
  </si>
  <si>
    <t>Виконавчий комітет міської ради</t>
  </si>
  <si>
    <t>Будівництво та реконструкція спортивних майданчиків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</si>
  <si>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</si>
  <si>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0611010</t>
  </si>
  <si>
    <t>1010</t>
  </si>
  <si>
    <t>0611090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</si>
  <si>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</si>
  <si>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</si>
  <si>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</si>
  <si>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Управління забезпечення медичного обслуговування у сфері охорони здоров`я Чернівецької міської ради</t>
  </si>
  <si>
    <t>Управління забезпечення медичного обслуговування у сфері охорони здоров`я</t>
  </si>
  <si>
    <r>
      <t>20.06.2019</t>
    </r>
    <r>
      <rPr>
        <sz val="13"/>
        <rFont val="Times New Roman"/>
        <family val="1"/>
        <charset val="204"/>
      </rPr>
      <t xml:space="preserve"> № </t>
    </r>
    <r>
      <rPr>
        <u/>
        <sz val="13"/>
        <rFont val="Times New Roman"/>
        <family val="1"/>
        <charset val="204"/>
      </rPr>
      <t>1730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</si>
</sst>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2" formatCode="#,##0.0"/>
  </numFmts>
  <fonts count="33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2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</cellStyleXfs>
  <cellXfs count="130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49" fontId="27" fillId="0" borderId="7" xfId="0" applyNumberFormat="1" applyFont="1" applyFill="1" applyBorder="1" applyAlignment="1" applyProtection="1">
      <alignment horizontal="center" vertical="center" wrapText="1"/>
    </xf>
    <xf numFmtId="4" fontId="26" fillId="0" borderId="7" xfId="48" applyNumberFormat="1" applyFont="1" applyFill="1" applyBorder="1" applyAlignment="1">
      <alignment horizontal="right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49" fontId="27" fillId="0" borderId="7" xfId="0" applyNumberFormat="1" applyFont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wrapText="1"/>
    </xf>
    <xf numFmtId="0" fontId="27" fillId="0" borderId="7" xfId="0" applyFont="1" applyFill="1" applyBorder="1" applyAlignment="1">
      <alignment horizontal="center" vertical="center" wrapText="1"/>
    </xf>
    <xf numFmtId="3" fontId="26" fillId="0" borderId="7" xfId="48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" fontId="26" fillId="0" borderId="7" xfId="48" applyNumberFormat="1" applyFont="1" applyFill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49" fontId="27" fillId="0" borderId="7" xfId="0" applyNumberFormat="1" applyFont="1" applyFill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Alignment="1">
      <alignment wrapText="1"/>
    </xf>
    <xf numFmtId="0" fontId="27" fillId="0" borderId="7" xfId="54" quotePrefix="1" applyFont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wrapText="1"/>
    </xf>
    <xf numFmtId="49" fontId="27" fillId="24" borderId="7" xfId="0" applyNumberFormat="1" applyFont="1" applyFill="1" applyBorder="1" applyAlignment="1">
      <alignment horizontal="center" vertical="center" wrapText="1"/>
    </xf>
    <xf numFmtId="0" fontId="27" fillId="24" borderId="7" xfId="0" applyFont="1" applyFill="1" applyBorder="1" applyAlignment="1">
      <alignment horizontal="center" vertical="center" wrapText="1"/>
    </xf>
    <xf numFmtId="192" fontId="27" fillId="24" borderId="7" xfId="0" applyNumberFormat="1" applyFont="1" applyFill="1" applyBorder="1" applyAlignment="1">
      <alignment horizontal="center" vertical="center" wrapText="1"/>
    </xf>
    <xf numFmtId="3" fontId="27" fillId="24" borderId="7" xfId="0" applyNumberFormat="1" applyFont="1" applyFill="1" applyBorder="1" applyAlignment="1">
      <alignment horizontal="center" vertical="center" wrapText="1"/>
    </xf>
    <xf numFmtId="4" fontId="27" fillId="24" borderId="7" xfId="0" applyNumberFormat="1" applyFont="1" applyFill="1" applyBorder="1" applyAlignment="1">
      <alignment vertical="center" wrapText="1"/>
    </xf>
    <xf numFmtId="4" fontId="27" fillId="0" borderId="7" xfId="0" applyNumberFormat="1" applyFont="1" applyBorder="1" applyAlignment="1">
      <alignment horizontal="right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2" fontId="27" fillId="0" borderId="7" xfId="54" quotePrefix="1" applyNumberFormat="1" applyFont="1" applyBorder="1" applyAlignment="1">
      <alignment horizontal="center" vertical="center" wrapText="1"/>
    </xf>
    <xf numFmtId="3" fontId="26" fillId="0" borderId="0" xfId="0" applyNumberFormat="1" applyFont="1" applyFill="1" applyAlignment="1">
      <alignment wrapText="1"/>
    </xf>
    <xf numFmtId="3" fontId="1" fillId="0" borderId="0" xfId="48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6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vertical="center" wrapText="1"/>
    </xf>
    <xf numFmtId="192" fontId="1" fillId="24" borderId="7" xfId="48" applyNumberFormat="1" applyFont="1" applyFill="1" applyBorder="1" applyAlignment="1">
      <alignment horizontal="left" vertical="center" wrapText="1"/>
    </xf>
    <xf numFmtId="1" fontId="26" fillId="24" borderId="7" xfId="48" applyNumberFormat="1" applyFont="1" applyFill="1" applyBorder="1" applyAlignment="1">
      <alignment horizontal="center"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4" fontId="27" fillId="24" borderId="7" xfId="48" applyNumberFormat="1" applyFont="1" applyFill="1" applyBorder="1" applyAlignment="1">
      <alignment vertical="center" wrapText="1"/>
    </xf>
    <xf numFmtId="3" fontId="27" fillId="24" borderId="7" xfId="48" applyNumberFormat="1" applyFont="1" applyFill="1" applyBorder="1" applyAlignment="1">
      <alignment horizontal="center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4" fontId="27" fillId="24" borderId="7" xfId="48" applyNumberFormat="1" applyFont="1" applyFill="1" applyBorder="1" applyAlignment="1">
      <alignment horizontal="right" vertical="center" wrapText="1"/>
    </xf>
    <xf numFmtId="3" fontId="27" fillId="24" borderId="7" xfId="48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vertical="center" wrapText="1"/>
    </xf>
    <xf numFmtId="3" fontId="27" fillId="0" borderId="0" xfId="0" applyNumberFormat="1" applyFont="1" applyFill="1" applyAlignment="1">
      <alignment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4" fontId="27" fillId="0" borderId="7" xfId="48" applyNumberFormat="1" applyFont="1" applyFill="1" applyBorder="1" applyAlignment="1">
      <alignment vertical="center" wrapText="1"/>
    </xf>
    <xf numFmtId="4" fontId="26" fillId="0" borderId="7" xfId="48" applyNumberFormat="1" applyFont="1" applyFill="1" applyBorder="1" applyAlignment="1">
      <alignment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30" fillId="0" borderId="0" xfId="0" applyNumberFormat="1" applyFont="1" applyFill="1" applyAlignment="1" applyProtection="1">
      <alignment horizontal="center" vertical="center" wrapText="1"/>
    </xf>
    <xf numFmtId="0" fontId="30" fillId="0" borderId="0" xfId="0" applyNumberFormat="1" applyFont="1" applyFill="1" applyAlignment="1" applyProtection="1">
      <alignment horizontal="left" vertical="center"/>
    </xf>
    <xf numFmtId="0" fontId="26" fillId="0" borderId="7" xfId="0" applyFont="1" applyFill="1" applyBorder="1" applyAlignment="1">
      <alignment wrapText="1"/>
    </xf>
    <xf numFmtId="1" fontId="27" fillId="0" borderId="7" xfId="48" applyNumberFormat="1" applyFont="1" applyFill="1" applyBorder="1" applyAlignment="1">
      <alignment horizontal="center" vertical="center" wrapText="1"/>
    </xf>
    <xf numFmtId="0" fontId="27" fillId="0" borderId="7" xfId="0" quotePrefix="1" applyFont="1" applyBorder="1" applyAlignment="1">
      <alignment horizontal="center" vertical="center" wrapText="1"/>
    </xf>
    <xf numFmtId="2" fontId="27" fillId="0" borderId="7" xfId="0" quotePrefix="1" applyNumberFormat="1" applyFont="1" applyBorder="1" applyAlignment="1">
      <alignment horizontal="center" vertical="center" wrapText="1"/>
    </xf>
    <xf numFmtId="2" fontId="27" fillId="0" borderId="7" xfId="0" quotePrefix="1" applyNumberFormat="1" applyFont="1" applyBorder="1" applyAlignment="1">
      <alignment vertical="center" wrapText="1"/>
    </xf>
    <xf numFmtId="0" fontId="26" fillId="24" borderId="7" xfId="0" applyFont="1" applyFill="1" applyBorder="1" applyAlignment="1">
      <alignment horizontal="left" vertical="center" wrapText="1"/>
    </xf>
    <xf numFmtId="192" fontId="27" fillId="24" borderId="7" xfId="48" applyNumberFormat="1" applyFont="1" applyFill="1" applyBorder="1" applyAlignment="1">
      <alignment horizontal="left" vertical="center" wrapText="1"/>
    </xf>
    <xf numFmtId="192" fontId="16" fillId="0" borderId="7" xfId="48" applyNumberFormat="1" applyFont="1" applyFill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 wrapText="1"/>
    </xf>
    <xf numFmtId="0" fontId="31" fillId="0" borderId="7" xfId="0" applyFont="1" applyBorder="1" applyAlignment="1">
      <alignment horizontal="center" wrapText="1"/>
    </xf>
    <xf numFmtId="49" fontId="31" fillId="0" borderId="7" xfId="0" applyNumberFormat="1" applyFont="1" applyBorder="1" applyAlignment="1">
      <alignment horizontal="center" vertical="center" wrapText="1"/>
    </xf>
    <xf numFmtId="1" fontId="26" fillId="0" borderId="7" xfId="0" applyNumberFormat="1" applyFont="1" applyFill="1" applyBorder="1" applyAlignment="1">
      <alignment horizontal="left" vertical="center" wrapText="1"/>
    </xf>
    <xf numFmtId="1" fontId="26" fillId="0" borderId="7" xfId="0" applyNumberFormat="1" applyFont="1" applyFill="1" applyBorder="1" applyAlignment="1">
      <alignment horizontal="center" vertical="center" wrapText="1"/>
    </xf>
    <xf numFmtId="3" fontId="26" fillId="0" borderId="7" xfId="0" applyNumberFormat="1" applyFont="1" applyFill="1" applyBorder="1" applyAlignment="1">
      <alignment horizontal="right" vertical="center" wrapText="1"/>
    </xf>
    <xf numFmtId="0" fontId="23" fillId="0" borderId="7" xfId="0" applyFont="1" applyBorder="1" applyAlignment="1">
      <alignment horizontal="center" vertical="center" wrapText="1"/>
    </xf>
    <xf numFmtId="49" fontId="23" fillId="0" borderId="7" xfId="0" applyNumberFormat="1" applyFont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 wrapText="1"/>
    </xf>
    <xf numFmtId="3" fontId="26" fillId="0" borderId="0" xfId="0" applyNumberFormat="1" applyFont="1" applyFill="1" applyAlignment="1">
      <alignment vertical="center" wrapText="1"/>
    </xf>
    <xf numFmtId="0" fontId="26" fillId="0" borderId="7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wrapText="1"/>
    </xf>
    <xf numFmtId="4" fontId="26" fillId="0" borderId="7" xfId="0" applyNumberFormat="1" applyFont="1" applyFill="1" applyBorder="1" applyAlignment="1">
      <alignment vertical="center" wrapText="1"/>
    </xf>
    <xf numFmtId="2" fontId="26" fillId="0" borderId="7" xfId="0" applyNumberFormat="1" applyFont="1" applyBorder="1" applyAlignment="1">
      <alignment horizontal="right" vertical="center" wrapText="1"/>
    </xf>
    <xf numFmtId="2" fontId="27" fillId="0" borderId="7" xfId="0" applyNumberFormat="1" applyFont="1" applyBorder="1" applyAlignment="1">
      <alignment horizontal="right" vertical="center" wrapText="1"/>
    </xf>
    <xf numFmtId="0" fontId="32" fillId="0" borderId="0" xfId="0" applyNumberFormat="1" applyFont="1" applyFill="1" applyAlignment="1" applyProtection="1">
      <alignment vertical="center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</cellXfs>
  <cellStyles count="6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_дод.5" xfId="54"/>
    <cellStyle name="Плохой" xfId="55"/>
    <cellStyle name="Пояснение" xfId="56"/>
    <cellStyle name="Примечание" xfId="57"/>
    <cellStyle name="Связанная ячейка" xfId="58"/>
    <cellStyle name="Стиль 1" xfId="59"/>
    <cellStyle name="Текст предупреждения" xfId="60"/>
    <cellStyle name="Хороший" xfId="6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5"/>
  <sheetViews>
    <sheetView tabSelected="1" view="pageBreakPreview" zoomScale="70" zoomScaleNormal="80" zoomScaleSheetLayoutView="70" workbookViewId="0">
      <pane xSplit="4" ySplit="7" topLeftCell="E20" activePane="bottomRight" state="frozen"/>
      <selection pane="topRight" activeCell="F1" sqref="F1"/>
      <selection pane="bottomLeft" activeCell="A8" sqref="A8"/>
      <selection pane="bottomRight" activeCell="G3" sqref="G3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49" style="12" customWidth="1"/>
    <col min="5" max="5" width="54.5" style="13" customWidth="1"/>
    <col min="6" max="6" width="17.1640625" style="46" customWidth="1"/>
    <col min="7" max="7" width="16" style="12" customWidth="1"/>
    <col min="8" max="8" width="19.33203125" style="12" customWidth="1"/>
    <col min="9" max="9" width="19.5" style="12" customWidth="1"/>
    <col min="10" max="10" width="25" style="2" customWidth="1"/>
    <col min="11" max="16384" width="9.1640625" style="2"/>
  </cols>
  <sheetData>
    <row r="1" spans="1:9" ht="18" customHeight="1" x14ac:dyDescent="0.2">
      <c r="G1" s="96" t="s">
        <v>67</v>
      </c>
      <c r="H1" s="97"/>
      <c r="I1" s="97"/>
    </row>
    <row r="2" spans="1:9" ht="15.75" customHeight="1" x14ac:dyDescent="0.2">
      <c r="E2" s="14"/>
      <c r="F2" s="47"/>
      <c r="G2" s="98" t="s">
        <v>0</v>
      </c>
      <c r="H2" s="97"/>
      <c r="I2" s="97"/>
    </row>
    <row r="3" spans="1:9" ht="26.25" customHeight="1" x14ac:dyDescent="0.2">
      <c r="G3" s="125" t="s">
        <v>102</v>
      </c>
      <c r="H3" s="97"/>
      <c r="I3" s="97"/>
    </row>
    <row r="4" spans="1:9" ht="19.149999999999999" customHeight="1" x14ac:dyDescent="0.2">
      <c r="G4" s="1"/>
      <c r="H4" s="1"/>
      <c r="I4" s="1"/>
    </row>
    <row r="5" spans="1:9" ht="25.9" customHeight="1" x14ac:dyDescent="0.2">
      <c r="A5" s="126" t="s">
        <v>31</v>
      </c>
      <c r="B5" s="127"/>
      <c r="C5" s="127"/>
      <c r="D5" s="127"/>
      <c r="E5" s="127"/>
      <c r="F5" s="127"/>
      <c r="G5" s="127"/>
      <c r="H5" s="127"/>
      <c r="I5" s="127"/>
    </row>
    <row r="6" spans="1:9" ht="21.6" customHeight="1" x14ac:dyDescent="0.3">
      <c r="A6" s="11"/>
      <c r="B6" s="9"/>
      <c r="C6" s="9"/>
      <c r="D6" s="15"/>
      <c r="E6" s="16"/>
      <c r="F6" s="48"/>
      <c r="G6" s="17"/>
      <c r="H6" s="6"/>
      <c r="I6" s="26"/>
    </row>
    <row r="7" spans="1:9" ht="129.6" customHeight="1" x14ac:dyDescent="0.2">
      <c r="A7" s="31" t="s">
        <v>3</v>
      </c>
      <c r="B7" s="31" t="s">
        <v>4</v>
      </c>
      <c r="C7" s="31" t="s">
        <v>5</v>
      </c>
      <c r="D7" s="32" t="s">
        <v>6</v>
      </c>
      <c r="E7" s="33" t="s">
        <v>7</v>
      </c>
      <c r="F7" s="33" t="s">
        <v>8</v>
      </c>
      <c r="G7" s="33" t="s">
        <v>9</v>
      </c>
      <c r="H7" s="33" t="s">
        <v>10</v>
      </c>
      <c r="I7" s="33" t="s">
        <v>11</v>
      </c>
    </row>
    <row r="8" spans="1:9" ht="22.9" customHeight="1" x14ac:dyDescent="0.2">
      <c r="A8" s="27" t="s">
        <v>14</v>
      </c>
      <c r="B8" s="27" t="s">
        <v>15</v>
      </c>
      <c r="C8" s="27" t="s">
        <v>16</v>
      </c>
      <c r="D8" s="28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</row>
    <row r="9" spans="1:9" ht="36" customHeight="1" x14ac:dyDescent="0.2">
      <c r="A9" s="64" t="s">
        <v>40</v>
      </c>
      <c r="B9" s="65"/>
      <c r="C9" s="64"/>
      <c r="D9" s="65" t="s">
        <v>42</v>
      </c>
      <c r="E9" s="83"/>
      <c r="F9" s="83"/>
      <c r="G9" s="83"/>
      <c r="H9" s="84">
        <f>H10</f>
        <v>1575000</v>
      </c>
      <c r="I9" s="85"/>
    </row>
    <row r="10" spans="1:9" ht="22.9" customHeight="1" x14ac:dyDescent="0.2">
      <c r="A10" s="5" t="s">
        <v>41</v>
      </c>
      <c r="B10" s="44"/>
      <c r="C10" s="5"/>
      <c r="D10" s="44" t="s">
        <v>91</v>
      </c>
      <c r="E10" s="54"/>
      <c r="F10" s="54"/>
      <c r="G10" s="54"/>
      <c r="H10" s="37">
        <f>H11</f>
        <v>1575000</v>
      </c>
      <c r="I10" s="51"/>
    </row>
    <row r="11" spans="1:9" ht="33" customHeight="1" x14ac:dyDescent="0.2">
      <c r="A11" s="38" t="s">
        <v>51</v>
      </c>
      <c r="B11" s="38" t="s">
        <v>52</v>
      </c>
      <c r="C11" s="38" t="s">
        <v>18</v>
      </c>
      <c r="D11" s="35" t="s">
        <v>20</v>
      </c>
      <c r="E11" s="56"/>
      <c r="F11" s="29"/>
      <c r="G11" s="29"/>
      <c r="H11" s="69">
        <f>SUM(H12:H12)</f>
        <v>1575000</v>
      </c>
      <c r="I11" s="29"/>
    </row>
    <row r="12" spans="1:9" ht="71.45" customHeight="1" x14ac:dyDescent="0.2">
      <c r="A12" s="27"/>
      <c r="B12" s="27"/>
      <c r="C12" s="27"/>
      <c r="D12" s="28"/>
      <c r="E12" s="56" t="s">
        <v>89</v>
      </c>
      <c r="F12" s="29"/>
      <c r="G12" s="29"/>
      <c r="H12" s="70">
        <v>1575000</v>
      </c>
      <c r="I12" s="29"/>
    </row>
    <row r="13" spans="1:9" ht="33.75" customHeight="1" x14ac:dyDescent="0.2">
      <c r="A13" s="64" t="s">
        <v>28</v>
      </c>
      <c r="B13" s="65"/>
      <c r="C13" s="64"/>
      <c r="D13" s="65" t="s">
        <v>29</v>
      </c>
      <c r="E13" s="83"/>
      <c r="F13" s="83"/>
      <c r="G13" s="83"/>
      <c r="H13" s="84">
        <f>H14</f>
        <v>4110600</v>
      </c>
      <c r="I13" s="85"/>
    </row>
    <row r="14" spans="1:9" ht="27" customHeight="1" x14ac:dyDescent="0.2">
      <c r="A14" s="5" t="s">
        <v>30</v>
      </c>
      <c r="B14" s="44"/>
      <c r="C14" s="5"/>
      <c r="D14" s="44" t="s">
        <v>48</v>
      </c>
      <c r="E14" s="54"/>
      <c r="F14" s="54"/>
      <c r="G14" s="54"/>
      <c r="H14" s="37">
        <f>H15+H17+H20</f>
        <v>4110600</v>
      </c>
      <c r="I14" s="51"/>
    </row>
    <row r="15" spans="1:9" s="121" customFormat="1" ht="31.5" customHeight="1" x14ac:dyDescent="0.2">
      <c r="A15" s="38" t="s">
        <v>94</v>
      </c>
      <c r="B15" s="38" t="s">
        <v>95</v>
      </c>
      <c r="C15" s="38" t="s">
        <v>70</v>
      </c>
      <c r="D15" s="34" t="s">
        <v>71</v>
      </c>
      <c r="E15" s="107"/>
      <c r="F15" s="35"/>
      <c r="G15" s="35"/>
      <c r="H15" s="124">
        <f>SUM(H16:H16)</f>
        <v>180000</v>
      </c>
      <c r="I15" s="35"/>
    </row>
    <row r="16" spans="1:9" s="74" customFormat="1" ht="33" customHeight="1" x14ac:dyDescent="0.2">
      <c r="A16" s="27"/>
      <c r="B16" s="27"/>
      <c r="C16" s="27"/>
      <c r="D16" s="28"/>
      <c r="E16" s="56" t="s">
        <v>19</v>
      </c>
      <c r="F16" s="29"/>
      <c r="G16" s="29"/>
      <c r="H16" s="123">
        <v>180000</v>
      </c>
      <c r="I16" s="29"/>
    </row>
    <row r="17" spans="1:9" s="74" customFormat="1" ht="85.5" customHeight="1" x14ac:dyDescent="0.2">
      <c r="A17" s="38" t="s">
        <v>43</v>
      </c>
      <c r="B17" s="38" t="s">
        <v>44</v>
      </c>
      <c r="C17" s="38" t="s">
        <v>45</v>
      </c>
      <c r="D17" s="34" t="s">
        <v>46</v>
      </c>
      <c r="E17" s="56"/>
      <c r="F17" s="29"/>
      <c r="G17" s="29"/>
      <c r="H17" s="69">
        <f>SUM(H18:H19)</f>
        <v>3920600</v>
      </c>
      <c r="I17" s="29"/>
    </row>
    <row r="18" spans="1:9" s="74" customFormat="1" ht="40.15" customHeight="1" x14ac:dyDescent="0.2">
      <c r="A18" s="27"/>
      <c r="B18" s="27"/>
      <c r="C18" s="27"/>
      <c r="D18" s="28"/>
      <c r="E18" s="56" t="s">
        <v>27</v>
      </c>
      <c r="F18" s="29"/>
      <c r="G18" s="29"/>
      <c r="H18" s="70">
        <v>3248600</v>
      </c>
      <c r="I18" s="29"/>
    </row>
    <row r="19" spans="1:9" s="74" customFormat="1" ht="34.15" customHeight="1" x14ac:dyDescent="0.2">
      <c r="A19" s="27"/>
      <c r="B19" s="27"/>
      <c r="C19" s="27"/>
      <c r="D19" s="28"/>
      <c r="E19" s="56" t="s">
        <v>19</v>
      </c>
      <c r="F19" s="29"/>
      <c r="G19" s="29"/>
      <c r="H19" s="123">
        <v>672000</v>
      </c>
      <c r="I19" s="29"/>
    </row>
    <row r="20" spans="1:9" s="121" customFormat="1" ht="60.6" customHeight="1" x14ac:dyDescent="0.2">
      <c r="A20" s="38" t="s">
        <v>96</v>
      </c>
      <c r="B20" s="38" t="s">
        <v>97</v>
      </c>
      <c r="C20" s="38" t="s">
        <v>98</v>
      </c>
      <c r="D20" s="34" t="s">
        <v>99</v>
      </c>
      <c r="E20" s="107"/>
      <c r="F20" s="35"/>
      <c r="G20" s="35"/>
      <c r="H20" s="124">
        <f>SUM(H21:H21)</f>
        <v>10000</v>
      </c>
      <c r="I20" s="35"/>
    </row>
    <row r="21" spans="1:9" s="74" customFormat="1" ht="32.25" customHeight="1" x14ac:dyDescent="0.2">
      <c r="A21" s="27"/>
      <c r="B21" s="27"/>
      <c r="C21" s="27"/>
      <c r="D21" s="28"/>
      <c r="E21" s="56" t="s">
        <v>19</v>
      </c>
      <c r="F21" s="29"/>
      <c r="G21" s="29"/>
      <c r="H21" s="123">
        <v>10000</v>
      </c>
      <c r="I21" s="29"/>
    </row>
    <row r="22" spans="1:9" ht="54.75" customHeight="1" x14ac:dyDescent="0.2">
      <c r="A22" s="64" t="s">
        <v>24</v>
      </c>
      <c r="B22" s="65"/>
      <c r="C22" s="64"/>
      <c r="D22" s="65" t="s">
        <v>100</v>
      </c>
      <c r="E22" s="83"/>
      <c r="F22" s="83"/>
      <c r="G22" s="83"/>
      <c r="H22" s="84">
        <f>H23</f>
        <v>2238600</v>
      </c>
      <c r="I22" s="85"/>
    </row>
    <row r="23" spans="1:9" ht="48.75" customHeight="1" x14ac:dyDescent="0.2">
      <c r="A23" s="5" t="s">
        <v>25</v>
      </c>
      <c r="B23" s="44"/>
      <c r="C23" s="5"/>
      <c r="D23" s="44" t="s">
        <v>101</v>
      </c>
      <c r="E23" s="54"/>
      <c r="F23" s="54"/>
      <c r="G23" s="54"/>
      <c r="H23" s="37">
        <f>+H24+H27</f>
        <v>2238600</v>
      </c>
      <c r="I23" s="51"/>
    </row>
    <row r="24" spans="1:9" ht="48" customHeight="1" x14ac:dyDescent="0.2">
      <c r="A24" s="101" t="s">
        <v>61</v>
      </c>
      <c r="B24" s="101" t="s">
        <v>62</v>
      </c>
      <c r="C24" s="102" t="s">
        <v>22</v>
      </c>
      <c r="D24" s="102" t="s">
        <v>23</v>
      </c>
      <c r="E24" s="53" t="s">
        <v>26</v>
      </c>
      <c r="F24" s="54"/>
      <c r="G24" s="54"/>
      <c r="H24" s="37">
        <f>H25+H26</f>
        <v>438600</v>
      </c>
      <c r="I24" s="52"/>
    </row>
    <row r="25" spans="1:9" ht="31.15" customHeight="1" x14ac:dyDescent="0.2">
      <c r="A25" s="101"/>
      <c r="B25" s="101"/>
      <c r="C25" s="102"/>
      <c r="D25" s="103"/>
      <c r="E25" s="53" t="s">
        <v>19</v>
      </c>
      <c r="F25" s="54"/>
      <c r="G25" s="54"/>
      <c r="H25" s="39">
        <v>48600</v>
      </c>
      <c r="I25" s="52"/>
    </row>
    <row r="26" spans="1:9" ht="37.15" customHeight="1" x14ac:dyDescent="0.2">
      <c r="A26" s="55"/>
      <c r="B26" s="30"/>
      <c r="C26" s="55"/>
      <c r="D26" s="44"/>
      <c r="E26" s="56" t="s">
        <v>27</v>
      </c>
      <c r="F26" s="54"/>
      <c r="G26" s="54"/>
      <c r="H26" s="39">
        <v>390000</v>
      </c>
      <c r="I26" s="52"/>
    </row>
    <row r="27" spans="1:9" ht="48.6" customHeight="1" x14ac:dyDescent="0.2">
      <c r="A27" s="62" t="s">
        <v>32</v>
      </c>
      <c r="B27" s="62" t="s">
        <v>34</v>
      </c>
      <c r="C27" s="71" t="s">
        <v>33</v>
      </c>
      <c r="D27" s="71" t="s">
        <v>35</v>
      </c>
      <c r="E27" s="53" t="s">
        <v>26</v>
      </c>
      <c r="F27" s="54"/>
      <c r="G27" s="54"/>
      <c r="H27" s="37">
        <f>H28</f>
        <v>1800000</v>
      </c>
      <c r="I27" s="52"/>
    </row>
    <row r="28" spans="1:9" ht="42" customHeight="1" x14ac:dyDescent="0.2">
      <c r="A28" s="55"/>
      <c r="B28" s="30"/>
      <c r="C28" s="55"/>
      <c r="D28" s="44"/>
      <c r="E28" s="56" t="s">
        <v>27</v>
      </c>
      <c r="F28" s="54"/>
      <c r="G28" s="54"/>
      <c r="H28" s="39">
        <v>1800000</v>
      </c>
      <c r="I28" s="52"/>
    </row>
    <row r="29" spans="1:9" ht="40.15" customHeight="1" x14ac:dyDescent="0.2">
      <c r="A29" s="65">
        <v>1100000</v>
      </c>
      <c r="B29" s="65"/>
      <c r="C29" s="64"/>
      <c r="D29" s="65" t="s">
        <v>63</v>
      </c>
      <c r="E29" s="104"/>
      <c r="F29" s="105"/>
      <c r="G29" s="105"/>
      <c r="H29" s="84">
        <f>H30</f>
        <v>236215</v>
      </c>
      <c r="I29" s="80"/>
    </row>
    <row r="30" spans="1:9" ht="33" customHeight="1" x14ac:dyDescent="0.2">
      <c r="A30" s="44">
        <v>1110000</v>
      </c>
      <c r="B30" s="44"/>
      <c r="C30" s="5"/>
      <c r="D30" s="44" t="s">
        <v>64</v>
      </c>
      <c r="E30" s="56"/>
      <c r="F30" s="54"/>
      <c r="G30" s="54"/>
      <c r="H30" s="37">
        <f>H32</f>
        <v>236215</v>
      </c>
      <c r="I30" s="52"/>
    </row>
    <row r="31" spans="1:9" ht="36.6" customHeight="1" x14ac:dyDescent="0.2">
      <c r="A31" s="44">
        <v>1115041</v>
      </c>
      <c r="B31" s="44">
        <v>5041</v>
      </c>
      <c r="C31" s="5" t="s">
        <v>65</v>
      </c>
      <c r="D31" s="44" t="s">
        <v>66</v>
      </c>
      <c r="E31" s="53"/>
      <c r="F31" s="54"/>
      <c r="G31" s="54"/>
      <c r="H31" s="37">
        <f>H32</f>
        <v>236215</v>
      </c>
      <c r="I31" s="52"/>
    </row>
    <row r="32" spans="1:9" ht="50.25" customHeight="1" x14ac:dyDescent="0.2">
      <c r="A32" s="55"/>
      <c r="B32" s="30"/>
      <c r="C32" s="55"/>
      <c r="D32" s="44"/>
      <c r="E32" s="53" t="s">
        <v>85</v>
      </c>
      <c r="F32" s="54"/>
      <c r="G32" s="54"/>
      <c r="H32" s="39">
        <v>236215</v>
      </c>
      <c r="I32" s="52"/>
    </row>
    <row r="33" spans="1:21" s="3" customFormat="1" ht="49.5" customHeight="1" x14ac:dyDescent="0.25">
      <c r="A33" s="65">
        <v>1200000</v>
      </c>
      <c r="B33" s="65"/>
      <c r="C33" s="64"/>
      <c r="D33" s="65" t="s">
        <v>17</v>
      </c>
      <c r="E33" s="78"/>
      <c r="F33" s="79"/>
      <c r="G33" s="80"/>
      <c r="H33" s="81">
        <f>H34</f>
        <v>7706777</v>
      </c>
      <c r="I33" s="82"/>
      <c r="J33" s="40"/>
    </row>
    <row r="34" spans="1:21" s="43" customFormat="1" ht="45" customHeight="1" x14ac:dyDescent="0.25">
      <c r="A34" s="44">
        <v>1210000</v>
      </c>
      <c r="B34" s="5"/>
      <c r="C34" s="5"/>
      <c r="D34" s="44" t="s">
        <v>49</v>
      </c>
      <c r="E34" s="106"/>
      <c r="F34" s="36"/>
      <c r="G34" s="36"/>
      <c r="H34" s="37">
        <f>H35</f>
        <v>7706777</v>
      </c>
      <c r="I34" s="51"/>
      <c r="J34" s="40"/>
      <c r="K34" s="40"/>
      <c r="L34" s="40"/>
      <c r="M34" s="40"/>
      <c r="N34" s="40"/>
      <c r="O34" s="40"/>
      <c r="P34" s="42"/>
      <c r="Q34" s="63"/>
      <c r="R34" s="23"/>
      <c r="S34" s="23"/>
      <c r="T34" s="63"/>
      <c r="U34" s="23"/>
    </row>
    <row r="35" spans="1:21" s="3" customFormat="1" ht="46.15" customHeight="1" x14ac:dyDescent="0.25">
      <c r="A35" s="35">
        <v>1217670</v>
      </c>
      <c r="B35" s="35">
        <v>7670</v>
      </c>
      <c r="C35" s="41" t="s">
        <v>21</v>
      </c>
      <c r="D35" s="44" t="s">
        <v>68</v>
      </c>
      <c r="E35" s="54"/>
      <c r="F35" s="50"/>
      <c r="G35" s="52"/>
      <c r="H35" s="94">
        <f>H36+H37</f>
        <v>7706777</v>
      </c>
      <c r="I35" s="36"/>
      <c r="J35" s="40"/>
    </row>
    <row r="36" spans="1:21" s="3" customFormat="1" ht="52.9" customHeight="1" x14ac:dyDescent="0.25">
      <c r="A36" s="29"/>
      <c r="B36" s="29"/>
      <c r="C36" s="116"/>
      <c r="D36" s="117"/>
      <c r="E36" s="53" t="s">
        <v>69</v>
      </c>
      <c r="F36" s="50"/>
      <c r="G36" s="52"/>
      <c r="H36" s="95">
        <v>3700000</v>
      </c>
      <c r="I36" s="45"/>
      <c r="J36" s="42"/>
    </row>
    <row r="37" spans="1:21" s="3" customFormat="1" ht="55.15" customHeight="1" x14ac:dyDescent="0.25">
      <c r="A37" s="29"/>
      <c r="B37" s="29"/>
      <c r="C37" s="116"/>
      <c r="D37" s="117"/>
      <c r="E37" s="53" t="s">
        <v>84</v>
      </c>
      <c r="F37" s="50"/>
      <c r="G37" s="52"/>
      <c r="H37" s="95">
        <v>4006777</v>
      </c>
      <c r="I37" s="45"/>
      <c r="J37" s="42"/>
    </row>
    <row r="38" spans="1:21" s="3" customFormat="1" ht="53.45" customHeight="1" x14ac:dyDescent="0.25">
      <c r="A38" s="65">
        <v>1600000</v>
      </c>
      <c r="B38" s="65"/>
      <c r="C38" s="64"/>
      <c r="D38" s="65" t="s">
        <v>36</v>
      </c>
      <c r="E38" s="83"/>
      <c r="F38" s="79"/>
      <c r="G38" s="80"/>
      <c r="H38" s="81">
        <f>H39</f>
        <v>4377482</v>
      </c>
      <c r="I38" s="82"/>
      <c r="J38" s="40"/>
      <c r="L38" s="72"/>
    </row>
    <row r="39" spans="1:21" s="43" customFormat="1" ht="41.25" customHeight="1" x14ac:dyDescent="0.25">
      <c r="A39" s="5" t="s">
        <v>37</v>
      </c>
      <c r="B39" s="5"/>
      <c r="C39" s="5"/>
      <c r="D39" s="44" t="s">
        <v>50</v>
      </c>
      <c r="E39" s="54"/>
      <c r="F39" s="50"/>
      <c r="G39" s="51"/>
      <c r="H39" s="94">
        <f>H40+H44+H46+H48+H51+H53+H55+H42</f>
        <v>4377482</v>
      </c>
      <c r="I39" s="36"/>
      <c r="J39" s="40"/>
    </row>
    <row r="40" spans="1:21" s="43" customFormat="1" ht="27" customHeight="1" x14ac:dyDescent="0.25">
      <c r="A40" s="35">
        <v>1611010</v>
      </c>
      <c r="B40" s="35">
        <v>1010</v>
      </c>
      <c r="C40" s="41" t="s">
        <v>70</v>
      </c>
      <c r="D40" s="44" t="s">
        <v>71</v>
      </c>
      <c r="E40" s="107"/>
      <c r="F40" s="50"/>
      <c r="G40" s="51"/>
      <c r="H40" s="94">
        <f>SUM(H41)</f>
        <v>226338</v>
      </c>
      <c r="I40" s="36"/>
      <c r="J40" s="40"/>
    </row>
    <row r="41" spans="1:21" s="43" customFormat="1" ht="27" customHeight="1" x14ac:dyDescent="0.25">
      <c r="A41" s="35"/>
      <c r="B41" s="35"/>
      <c r="C41" s="41"/>
      <c r="D41" s="44"/>
      <c r="E41" s="56" t="s">
        <v>19</v>
      </c>
      <c r="F41" s="50"/>
      <c r="G41" s="52"/>
      <c r="H41" s="95">
        <v>226338</v>
      </c>
      <c r="I41" s="36"/>
      <c r="J41" s="40"/>
    </row>
    <row r="42" spans="1:21" s="43" customFormat="1" ht="96.75" customHeight="1" x14ac:dyDescent="0.25">
      <c r="A42" s="35">
        <v>1611020</v>
      </c>
      <c r="B42" s="35">
        <v>1020</v>
      </c>
      <c r="C42" s="41" t="s">
        <v>45</v>
      </c>
      <c r="D42" s="44" t="s">
        <v>93</v>
      </c>
      <c r="E42" s="107"/>
      <c r="F42" s="50"/>
      <c r="G42" s="51"/>
      <c r="H42" s="94">
        <f>SUM(H43)</f>
        <v>70000</v>
      </c>
      <c r="I42" s="36"/>
      <c r="J42" s="40"/>
    </row>
    <row r="43" spans="1:21" s="43" customFormat="1" ht="27" customHeight="1" x14ac:dyDescent="0.25">
      <c r="A43" s="35"/>
      <c r="B43" s="35"/>
      <c r="C43" s="41"/>
      <c r="D43" s="44"/>
      <c r="E43" s="56" t="s">
        <v>19</v>
      </c>
      <c r="F43" s="50"/>
      <c r="G43" s="52"/>
      <c r="H43" s="95">
        <v>70000</v>
      </c>
      <c r="I43" s="36"/>
      <c r="J43" s="40"/>
    </row>
    <row r="44" spans="1:21" s="3" customFormat="1" ht="36" customHeight="1" x14ac:dyDescent="0.25">
      <c r="A44" s="35">
        <v>1612010</v>
      </c>
      <c r="B44" s="35">
        <v>2010</v>
      </c>
      <c r="C44" s="41" t="s">
        <v>22</v>
      </c>
      <c r="D44" s="44" t="s">
        <v>23</v>
      </c>
      <c r="E44" s="107"/>
      <c r="F44" s="99"/>
      <c r="G44" s="51"/>
      <c r="H44" s="94">
        <f>SUM(H45)</f>
        <v>80000</v>
      </c>
      <c r="I44" s="36"/>
      <c r="J44" s="40"/>
    </row>
    <row r="45" spans="1:21" s="3" customFormat="1" ht="32.450000000000003" customHeight="1" x14ac:dyDescent="0.25">
      <c r="A45" s="29"/>
      <c r="B45" s="29"/>
      <c r="C45" s="116"/>
      <c r="D45" s="117"/>
      <c r="E45" s="56" t="s">
        <v>19</v>
      </c>
      <c r="F45" s="99"/>
      <c r="G45" s="52"/>
      <c r="H45" s="95">
        <v>80000</v>
      </c>
      <c r="I45" s="45"/>
      <c r="J45" s="42"/>
    </row>
    <row r="46" spans="1:21" s="3" customFormat="1" ht="32.450000000000003" customHeight="1" x14ac:dyDescent="0.25">
      <c r="A46" s="35">
        <v>1613133</v>
      </c>
      <c r="B46" s="35">
        <v>3133</v>
      </c>
      <c r="C46" s="41" t="s">
        <v>72</v>
      </c>
      <c r="D46" s="44" t="s">
        <v>73</v>
      </c>
      <c r="E46" s="107"/>
      <c r="F46" s="99"/>
      <c r="G46" s="51"/>
      <c r="H46" s="94">
        <f>SUM(H47)</f>
        <v>200000</v>
      </c>
      <c r="I46" s="36"/>
      <c r="J46" s="40"/>
    </row>
    <row r="47" spans="1:21" s="3" customFormat="1" ht="34.5" customHeight="1" x14ac:dyDescent="0.25">
      <c r="A47" s="29"/>
      <c r="B47" s="29"/>
      <c r="C47" s="116"/>
      <c r="D47" s="117"/>
      <c r="E47" s="56" t="s">
        <v>19</v>
      </c>
      <c r="F47" s="99"/>
      <c r="G47" s="52"/>
      <c r="H47" s="95">
        <v>200000</v>
      </c>
      <c r="I47" s="45"/>
      <c r="J47" s="42"/>
    </row>
    <row r="48" spans="1:21" s="3" customFormat="1" ht="39" customHeight="1" x14ac:dyDescent="0.25">
      <c r="A48" s="35">
        <v>1617310</v>
      </c>
      <c r="B48" s="35">
        <v>7310</v>
      </c>
      <c r="C48" s="41" t="s">
        <v>38</v>
      </c>
      <c r="D48" s="44" t="s">
        <v>74</v>
      </c>
      <c r="E48" s="106"/>
      <c r="F48" s="50"/>
      <c r="G48" s="52"/>
      <c r="H48" s="94">
        <f>SUM(H49:H50)</f>
        <v>1000000</v>
      </c>
      <c r="I48" s="36"/>
      <c r="J48" s="40"/>
    </row>
    <row r="49" spans="1:13" s="74" customFormat="1" ht="53.45" customHeight="1" x14ac:dyDescent="0.2">
      <c r="A49" s="75"/>
      <c r="B49" s="108"/>
      <c r="C49" s="109"/>
      <c r="D49" s="108"/>
      <c r="E49" s="53" t="s">
        <v>75</v>
      </c>
      <c r="F49" s="50" t="s">
        <v>47</v>
      </c>
      <c r="G49" s="52">
        <v>8204711</v>
      </c>
      <c r="H49" s="95">
        <v>500000</v>
      </c>
      <c r="I49" s="45"/>
      <c r="J49" s="73"/>
    </row>
    <row r="50" spans="1:13" s="74" customFormat="1" ht="53.25" customHeight="1" x14ac:dyDescent="0.2">
      <c r="A50" s="75"/>
      <c r="B50" s="108"/>
      <c r="C50" s="109"/>
      <c r="D50" s="108"/>
      <c r="E50" s="110" t="s">
        <v>76</v>
      </c>
      <c r="F50" s="111" t="s">
        <v>47</v>
      </c>
      <c r="G50" s="112">
        <v>11675423</v>
      </c>
      <c r="H50" s="122">
        <v>500000</v>
      </c>
      <c r="I50" s="45"/>
      <c r="J50" s="73"/>
    </row>
    <row r="51" spans="1:13" s="86" customFormat="1" ht="30" customHeight="1" x14ac:dyDescent="0.2">
      <c r="A51" s="35">
        <v>1617321</v>
      </c>
      <c r="B51" s="35">
        <v>7321</v>
      </c>
      <c r="C51" s="41" t="s">
        <v>38</v>
      </c>
      <c r="D51" s="35" t="s">
        <v>39</v>
      </c>
      <c r="E51" s="54"/>
      <c r="F51" s="100"/>
      <c r="G51" s="51"/>
      <c r="H51" s="94">
        <f>SUM(H52)</f>
        <v>300000</v>
      </c>
      <c r="I51" s="36"/>
      <c r="J51" s="40"/>
      <c r="M51" s="87"/>
    </row>
    <row r="52" spans="1:13" s="118" customFormat="1" ht="45.75" customHeight="1" x14ac:dyDescent="0.2">
      <c r="A52" s="29"/>
      <c r="B52" s="29"/>
      <c r="C52" s="116"/>
      <c r="D52" s="29"/>
      <c r="E52" s="53" t="s">
        <v>77</v>
      </c>
      <c r="F52" s="50"/>
      <c r="G52" s="52">
        <v>4956564</v>
      </c>
      <c r="H52" s="95">
        <v>300000</v>
      </c>
      <c r="I52" s="45"/>
      <c r="J52" s="42"/>
      <c r="M52" s="119"/>
    </row>
    <row r="53" spans="1:13" s="43" customFormat="1" ht="36.75" customHeight="1" x14ac:dyDescent="0.25">
      <c r="A53" s="35">
        <v>1617325</v>
      </c>
      <c r="B53" s="35">
        <v>7325</v>
      </c>
      <c r="C53" s="41" t="s">
        <v>38</v>
      </c>
      <c r="D53" s="35" t="s">
        <v>78</v>
      </c>
      <c r="E53" s="30"/>
      <c r="F53" s="100"/>
      <c r="G53" s="51"/>
      <c r="H53" s="94">
        <f>SUM(H54)</f>
        <v>600000</v>
      </c>
      <c r="I53" s="36"/>
      <c r="J53" s="40"/>
    </row>
    <row r="54" spans="1:13" s="3" customFormat="1" ht="36.75" customHeight="1" x14ac:dyDescent="0.25">
      <c r="A54" s="29"/>
      <c r="B54" s="29"/>
      <c r="C54" s="116"/>
      <c r="D54" s="29"/>
      <c r="E54" s="120" t="s">
        <v>79</v>
      </c>
      <c r="F54" s="50" t="s">
        <v>80</v>
      </c>
      <c r="G54" s="52">
        <v>24667528</v>
      </c>
      <c r="H54" s="95">
        <v>600000</v>
      </c>
      <c r="I54" s="45"/>
      <c r="J54" s="42"/>
    </row>
    <row r="55" spans="1:13" s="3" customFormat="1" ht="42" customHeight="1" x14ac:dyDescent="0.25">
      <c r="A55" s="35">
        <v>1617330</v>
      </c>
      <c r="B55" s="35">
        <v>7330</v>
      </c>
      <c r="C55" s="41" t="s">
        <v>38</v>
      </c>
      <c r="D55" s="44" t="s">
        <v>81</v>
      </c>
      <c r="E55" s="106"/>
      <c r="F55" s="50"/>
      <c r="G55" s="52"/>
      <c r="H55" s="94">
        <f>SUM(H56:H57)</f>
        <v>1901144</v>
      </c>
      <c r="I55" s="36"/>
      <c r="J55" s="40"/>
    </row>
    <row r="56" spans="1:13" s="74" customFormat="1" ht="41.25" customHeight="1" x14ac:dyDescent="0.2">
      <c r="A56" s="113"/>
      <c r="B56" s="113"/>
      <c r="C56" s="114"/>
      <c r="D56" s="115"/>
      <c r="E56" s="110" t="s">
        <v>92</v>
      </c>
      <c r="F56" s="50"/>
      <c r="G56" s="52"/>
      <c r="H56" s="95">
        <v>1154336</v>
      </c>
      <c r="I56" s="45"/>
      <c r="J56" s="73"/>
    </row>
    <row r="57" spans="1:13" s="74" customFormat="1" ht="59.45" customHeight="1" x14ac:dyDescent="0.2">
      <c r="A57" s="113"/>
      <c r="B57" s="113"/>
      <c r="C57" s="114"/>
      <c r="D57" s="115"/>
      <c r="E57" s="110" t="s">
        <v>82</v>
      </c>
      <c r="F57" s="50"/>
      <c r="G57" s="52">
        <v>1497929</v>
      </c>
      <c r="H57" s="95">
        <v>746808</v>
      </c>
      <c r="I57" s="45"/>
      <c r="J57" s="73"/>
    </row>
    <row r="58" spans="1:13" s="74" customFormat="1" ht="40.9" customHeight="1" x14ac:dyDescent="0.2">
      <c r="A58" s="64" t="s">
        <v>59</v>
      </c>
      <c r="B58" s="65"/>
      <c r="C58" s="64"/>
      <c r="D58" s="65" t="s">
        <v>60</v>
      </c>
      <c r="E58" s="83"/>
      <c r="F58" s="83"/>
      <c r="G58" s="83"/>
      <c r="H58" s="84">
        <f>H59</f>
        <v>-3806777</v>
      </c>
      <c r="I58" s="85"/>
      <c r="J58" s="73"/>
    </row>
    <row r="59" spans="1:13" s="74" customFormat="1" ht="33.6" customHeight="1" x14ac:dyDescent="0.2">
      <c r="A59" s="5" t="s">
        <v>83</v>
      </c>
      <c r="B59" s="44"/>
      <c r="C59" s="5"/>
      <c r="D59" s="44" t="s">
        <v>90</v>
      </c>
      <c r="E59" s="53"/>
      <c r="F59" s="53"/>
      <c r="G59" s="53"/>
      <c r="H59" s="37">
        <f>H60+H62</f>
        <v>-3806777</v>
      </c>
      <c r="I59" s="51"/>
      <c r="J59" s="73"/>
    </row>
    <row r="60" spans="1:13" s="121" customFormat="1" ht="41.45" customHeight="1" x14ac:dyDescent="0.2">
      <c r="A60" s="38" t="s">
        <v>86</v>
      </c>
      <c r="B60" s="38" t="s">
        <v>87</v>
      </c>
      <c r="C60" s="38" t="s">
        <v>21</v>
      </c>
      <c r="D60" s="34" t="s">
        <v>88</v>
      </c>
      <c r="E60" s="35"/>
      <c r="F60" s="35"/>
      <c r="G60" s="35"/>
      <c r="H60" s="69">
        <f>H61</f>
        <v>-4006777</v>
      </c>
      <c r="I60" s="35"/>
    </row>
    <row r="61" spans="1:13" s="74" customFormat="1" ht="29.25" customHeight="1" x14ac:dyDescent="0.2">
      <c r="A61" s="27"/>
      <c r="B61" s="27"/>
      <c r="C61" s="27"/>
      <c r="D61" s="28"/>
      <c r="E61" s="56" t="s">
        <v>19</v>
      </c>
      <c r="F61" s="29"/>
      <c r="G61" s="29"/>
      <c r="H61" s="70">
        <v>-4006777</v>
      </c>
      <c r="I61" s="29"/>
    </row>
    <row r="62" spans="1:13" s="86" customFormat="1" ht="58.15" customHeight="1" x14ac:dyDescent="0.2">
      <c r="A62" s="35">
        <v>3719800</v>
      </c>
      <c r="B62" s="35">
        <v>9800</v>
      </c>
      <c r="C62" s="41" t="s">
        <v>54</v>
      </c>
      <c r="D62" s="35" t="s">
        <v>53</v>
      </c>
      <c r="E62" s="54"/>
      <c r="F62" s="100"/>
      <c r="G62" s="51"/>
      <c r="H62" s="94">
        <f>H63+H64</f>
        <v>200000</v>
      </c>
      <c r="I62" s="36"/>
      <c r="J62" s="40"/>
    </row>
    <row r="63" spans="1:13" s="74" customFormat="1" ht="95.45" customHeight="1" x14ac:dyDescent="0.2">
      <c r="A63" s="75"/>
      <c r="B63" s="76"/>
      <c r="C63" s="77"/>
      <c r="D63" s="76"/>
      <c r="E63" s="53" t="s">
        <v>55</v>
      </c>
      <c r="F63" s="50" t="s">
        <v>56</v>
      </c>
      <c r="G63" s="52"/>
      <c r="H63" s="95">
        <v>150000</v>
      </c>
      <c r="I63" s="45"/>
      <c r="J63" s="73"/>
    </row>
    <row r="64" spans="1:13" s="74" customFormat="1" ht="88.9" customHeight="1" x14ac:dyDescent="0.2">
      <c r="A64" s="75"/>
      <c r="B64" s="76"/>
      <c r="C64" s="77"/>
      <c r="D64" s="76"/>
      <c r="E64" s="53" t="s">
        <v>57</v>
      </c>
      <c r="F64" s="50" t="s">
        <v>58</v>
      </c>
      <c r="G64" s="52"/>
      <c r="H64" s="95">
        <v>50000</v>
      </c>
      <c r="I64" s="45"/>
      <c r="J64" s="73"/>
    </row>
    <row r="65" spans="1:10" s="4" customFormat="1" ht="32.25" customHeight="1" x14ac:dyDescent="0.3">
      <c r="A65" s="64" t="s">
        <v>13</v>
      </c>
      <c r="B65" s="64" t="s">
        <v>13</v>
      </c>
      <c r="C65" s="64" t="s">
        <v>13</v>
      </c>
      <c r="D65" s="65" t="s">
        <v>12</v>
      </c>
      <c r="E65" s="66" t="s">
        <v>13</v>
      </c>
      <c r="F65" s="66" t="s">
        <v>13</v>
      </c>
      <c r="G65" s="67" t="s">
        <v>13</v>
      </c>
      <c r="H65" s="68">
        <f>H22+H33+H13+H38+H9+H58+H29</f>
        <v>16437897</v>
      </c>
      <c r="I65" s="67" t="s">
        <v>13</v>
      </c>
      <c r="J65" s="57"/>
    </row>
    <row r="66" spans="1:10" s="4" customFormat="1" ht="22.9" customHeight="1" x14ac:dyDescent="0.3">
      <c r="A66" s="88"/>
      <c r="B66" s="88"/>
      <c r="C66" s="88"/>
      <c r="D66" s="89"/>
      <c r="E66" s="90"/>
      <c r="F66" s="91"/>
      <c r="G66" s="92"/>
      <c r="H66" s="93"/>
      <c r="I66" s="92"/>
      <c r="J66" s="57"/>
    </row>
    <row r="67" spans="1:10" s="4" customFormat="1" ht="22.9" customHeight="1" x14ac:dyDescent="0.3">
      <c r="A67" s="88"/>
      <c r="B67" s="88"/>
      <c r="C67" s="88"/>
      <c r="D67" s="89"/>
      <c r="E67" s="90"/>
      <c r="F67" s="91"/>
      <c r="G67" s="92"/>
      <c r="H67" s="93"/>
      <c r="I67" s="92"/>
      <c r="J67" s="57"/>
    </row>
    <row r="68" spans="1:10" s="61" customFormat="1" ht="24.6" customHeight="1" x14ac:dyDescent="0.3">
      <c r="A68" s="129" t="s">
        <v>1</v>
      </c>
      <c r="B68" s="129"/>
      <c r="C68" s="129"/>
      <c r="D68" s="129"/>
      <c r="E68" s="58"/>
      <c r="F68" s="59"/>
      <c r="G68" s="60"/>
      <c r="H68" s="128" t="s">
        <v>2</v>
      </c>
      <c r="I68" s="128"/>
    </row>
    <row r="69" spans="1:10" s="7" customFormat="1" ht="32.25" customHeight="1" x14ac:dyDescent="0.3">
      <c r="A69" s="10"/>
      <c r="B69" s="10"/>
      <c r="C69" s="10"/>
      <c r="D69" s="6"/>
      <c r="E69" s="18"/>
      <c r="F69" s="49"/>
      <c r="G69" s="6"/>
      <c r="H69" s="6"/>
      <c r="I69" s="6"/>
    </row>
    <row r="70" spans="1:10" s="23" customFormat="1" ht="32.25" customHeight="1" x14ac:dyDescent="0.25">
      <c r="A70" s="20"/>
      <c r="B70" s="20"/>
      <c r="C70" s="20"/>
      <c r="D70" s="21"/>
      <c r="E70" s="22"/>
      <c r="F70" s="49"/>
      <c r="G70" s="21"/>
      <c r="H70" s="21"/>
      <c r="I70" s="21"/>
    </row>
    <row r="71" spans="1:10" s="23" customFormat="1" ht="32.25" customHeight="1" x14ac:dyDescent="0.25">
      <c r="A71" s="20"/>
      <c r="B71" s="20"/>
      <c r="C71" s="20"/>
      <c r="D71" s="21"/>
      <c r="E71" s="22"/>
      <c r="F71" s="49"/>
      <c r="G71" s="21"/>
      <c r="H71" s="21"/>
      <c r="I71" s="21"/>
    </row>
    <row r="72" spans="1:10" s="23" customFormat="1" ht="32.25" customHeight="1" x14ac:dyDescent="0.25">
      <c r="A72" s="20"/>
      <c r="B72" s="20"/>
      <c r="C72" s="20"/>
      <c r="D72" s="21"/>
      <c r="E72" s="22"/>
      <c r="F72" s="49"/>
      <c r="G72" s="21"/>
      <c r="H72" s="21"/>
      <c r="I72" s="21"/>
    </row>
    <row r="73" spans="1:10" s="23" customFormat="1" ht="32.25" customHeight="1" x14ac:dyDescent="0.25">
      <c r="A73" s="20"/>
      <c r="B73" s="20"/>
      <c r="C73" s="20"/>
      <c r="D73" s="21"/>
      <c r="E73" s="22"/>
      <c r="F73" s="49"/>
      <c r="G73" s="21"/>
      <c r="H73" s="21"/>
      <c r="I73" s="21"/>
    </row>
    <row r="74" spans="1:10" s="3" customFormat="1" ht="15.75" x14ac:dyDescent="0.25">
      <c r="A74" s="24"/>
      <c r="B74" s="24"/>
      <c r="C74" s="24"/>
      <c r="D74" s="25"/>
      <c r="E74" s="19"/>
      <c r="F74" s="46"/>
      <c r="G74" s="25"/>
      <c r="H74" s="25"/>
      <c r="I74" s="25"/>
    </row>
    <row r="75" spans="1:10" s="3" customFormat="1" ht="15.75" x14ac:dyDescent="0.25">
      <c r="A75" s="24"/>
      <c r="B75" s="24"/>
      <c r="C75" s="24"/>
      <c r="D75" s="25"/>
      <c r="E75" s="19"/>
      <c r="F75" s="46"/>
      <c r="G75" s="25"/>
      <c r="H75" s="25"/>
      <c r="I75" s="25"/>
    </row>
  </sheetData>
  <mergeCells count="3">
    <mergeCell ref="A5:I5"/>
    <mergeCell ref="H68:I68"/>
    <mergeCell ref="A68:D68"/>
  </mergeCells>
  <phoneticPr fontId="20" type="noConversion"/>
  <printOptions horizontalCentered="1"/>
  <pageMargins left="0.19685039370078741" right="0.19685039370078741" top="0.94488188976377963" bottom="0.39370078740157483" header="0.23622047244094491" footer="0.19685039370078741"/>
  <pageSetup paperSize="9" scale="59" fitToHeight="4" orientation="landscape" r:id="rId1"/>
  <headerFooter alignWithMargins="0">
    <oddFooter>&amp;C&amp;P</oddFooter>
  </headerFooter>
  <rowBreaks count="3" manualBreakCount="3">
    <brk id="21" max="8" man="1"/>
    <brk id="37" max="8" man="1"/>
    <brk id="5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дод.6</vt:lpstr>
      <vt:lpstr>дод.6!Заголовки_для_печати</vt:lpstr>
      <vt:lpstr>дод.6!Область_печати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RePack by Diakov</cp:lastModifiedBy>
  <cp:lastPrinted>2019-06-21T13:51:55Z</cp:lastPrinted>
  <dcterms:created xsi:type="dcterms:W3CDTF">2014-01-17T10:52:16Z</dcterms:created>
  <dcterms:modified xsi:type="dcterms:W3CDTF">2019-06-24T16:58:28Z</dcterms:modified>
</cp:coreProperties>
</file>