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1'!$A$1:$F$128</definedName>
  </definedNames>
  <calcPr calcId="162913" fullCalcOnLoad="1"/>
</workbook>
</file>

<file path=xl/calcChain.xml><?xml version="1.0" encoding="utf-8"?>
<calcChain xmlns="http://schemas.openxmlformats.org/spreadsheetml/2006/main">
  <c r="D110" i="1" l="1"/>
  <c r="C116" i="1"/>
  <c r="C115" i="1"/>
  <c r="D35" i="1"/>
  <c r="G35" i="1" s="1"/>
  <c r="D46" i="1"/>
  <c r="D49" i="1"/>
  <c r="D52" i="1"/>
  <c r="D34" i="1"/>
  <c r="C34" i="1" s="1"/>
  <c r="D16" i="1"/>
  <c r="D21" i="1"/>
  <c r="D15" i="1" s="1"/>
  <c r="D24" i="1"/>
  <c r="C24" i="1" s="1"/>
  <c r="D26" i="1"/>
  <c r="D23" i="1"/>
  <c r="G23" i="1" s="1"/>
  <c r="D29" i="1"/>
  <c r="D31" i="1"/>
  <c r="D28" i="1" s="1"/>
  <c r="D62" i="1"/>
  <c r="D65" i="1"/>
  <c r="D61" i="1" s="1"/>
  <c r="D69" i="1"/>
  <c r="D68" i="1" s="1"/>
  <c r="D74" i="1"/>
  <c r="D76" i="1"/>
  <c r="D107" i="1"/>
  <c r="D106" i="1" s="1"/>
  <c r="E56" i="1"/>
  <c r="E55" i="1" s="1"/>
  <c r="E82" i="1"/>
  <c r="E84" i="1"/>
  <c r="E87" i="1"/>
  <c r="E81" i="1"/>
  <c r="E89" i="1"/>
  <c r="E93" i="1"/>
  <c r="E88" i="1" s="1"/>
  <c r="F96" i="1"/>
  <c r="F99" i="1"/>
  <c r="F98" i="1" s="1"/>
  <c r="E102" i="1"/>
  <c r="E101" i="1" s="1"/>
  <c r="C101" i="1" s="1"/>
  <c r="F84" i="1"/>
  <c r="F81" i="1" s="1"/>
  <c r="F60" i="1" s="1"/>
  <c r="C118" i="1"/>
  <c r="C117" i="1"/>
  <c r="C114" i="1"/>
  <c r="C113" i="1"/>
  <c r="C112" i="1"/>
  <c r="C111" i="1"/>
  <c r="C110" i="1"/>
  <c r="C86" i="1"/>
  <c r="E85" i="1"/>
  <c r="C85" i="1" s="1"/>
  <c r="C84" i="1"/>
  <c r="C32" i="1"/>
  <c r="C30" i="1"/>
  <c r="C29" i="1"/>
  <c r="C31" i="1"/>
  <c r="C72" i="1"/>
  <c r="C73" i="1"/>
  <c r="C67" i="1"/>
  <c r="C64" i="1"/>
  <c r="C70" i="1"/>
  <c r="C40" i="1"/>
  <c r="C39" i="1"/>
  <c r="C38" i="1"/>
  <c r="C91" i="1"/>
  <c r="C92" i="1"/>
  <c r="C57" i="1"/>
  <c r="C58" i="1"/>
  <c r="C59" i="1"/>
  <c r="E100" i="1"/>
  <c r="I44" i="1"/>
  <c r="I36" i="1"/>
  <c r="I40" i="1"/>
  <c r="G42" i="1"/>
  <c r="C77" i="1"/>
  <c r="C71" i="1"/>
  <c r="C66" i="1"/>
  <c r="C42" i="1"/>
  <c r="C16" i="1"/>
  <c r="C17" i="1"/>
  <c r="C18" i="1"/>
  <c r="C19" i="1"/>
  <c r="C20" i="1"/>
  <c r="C21" i="1"/>
  <c r="C22" i="1"/>
  <c r="C23" i="1"/>
  <c r="C25" i="1"/>
  <c r="C26" i="1"/>
  <c r="C27" i="1"/>
  <c r="C33" i="1"/>
  <c r="C35" i="1"/>
  <c r="C36" i="1"/>
  <c r="C37" i="1"/>
  <c r="C41" i="1"/>
  <c r="C43" i="1"/>
  <c r="C44" i="1"/>
  <c r="C45" i="1"/>
  <c r="C46" i="1"/>
  <c r="C47" i="1"/>
  <c r="C48" i="1"/>
  <c r="C49" i="1"/>
  <c r="C50" i="1"/>
  <c r="C51" i="1"/>
  <c r="C52" i="1"/>
  <c r="C53" i="1"/>
  <c r="C54" i="1"/>
  <c r="C62" i="1"/>
  <c r="C63" i="1"/>
  <c r="C74" i="1"/>
  <c r="C75" i="1"/>
  <c r="C76" i="1"/>
  <c r="C78" i="1"/>
  <c r="C79" i="1"/>
  <c r="C80" i="1"/>
  <c r="C81" i="1"/>
  <c r="C82" i="1"/>
  <c r="C83" i="1"/>
  <c r="C87" i="1"/>
  <c r="C89" i="1"/>
  <c r="C90" i="1"/>
  <c r="C94" i="1"/>
  <c r="E96" i="1"/>
  <c r="C96" i="1"/>
  <c r="E97" i="1"/>
  <c r="C97" i="1"/>
  <c r="C100" i="1"/>
  <c r="C108" i="1"/>
  <c r="C109" i="1"/>
  <c r="C102" i="1"/>
  <c r="C103" i="1"/>
  <c r="G76" i="1"/>
  <c r="G78" i="1"/>
  <c r="G79" i="1"/>
  <c r="G80" i="1"/>
  <c r="G16" i="1"/>
  <c r="G17" i="1"/>
  <c r="G18" i="1"/>
  <c r="G19" i="1"/>
  <c r="G20" i="1"/>
  <c r="G22" i="1"/>
  <c r="G24" i="1"/>
  <c r="G25" i="1"/>
  <c r="G26" i="1"/>
  <c r="G27" i="1"/>
  <c r="G33" i="1"/>
  <c r="G34" i="1"/>
  <c r="G36" i="1"/>
  <c r="G37" i="1"/>
  <c r="G38" i="1"/>
  <c r="G39" i="1"/>
  <c r="G40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7" i="1"/>
  <c r="G58" i="1"/>
  <c r="G59" i="1"/>
  <c r="G62" i="1"/>
  <c r="G63" i="1"/>
  <c r="G74" i="1"/>
  <c r="G75" i="1"/>
  <c r="G81" i="1"/>
  <c r="G82" i="1"/>
  <c r="G83" i="1"/>
  <c r="G87" i="1"/>
  <c r="G89" i="1"/>
  <c r="G90" i="1"/>
  <c r="G94" i="1"/>
  <c r="G96" i="1"/>
  <c r="G97" i="1"/>
  <c r="G100" i="1"/>
  <c r="G108" i="1"/>
  <c r="G109" i="1"/>
  <c r="F8" i="4"/>
  <c r="C6" i="4"/>
  <c r="E6" i="4" s="1"/>
  <c r="C4" i="4"/>
  <c r="E4" i="4" s="1"/>
  <c r="B8" i="4"/>
  <c r="C7" i="4" s="1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E98" i="1" l="1"/>
  <c r="F95" i="1"/>
  <c r="E95" i="1" s="1"/>
  <c r="E60" i="1"/>
  <c r="C88" i="1"/>
  <c r="G88" i="1"/>
  <c r="E14" i="1"/>
  <c r="E104" i="1" s="1"/>
  <c r="E119" i="1" s="1"/>
  <c r="C55" i="1"/>
  <c r="G55" i="1"/>
  <c r="C68" i="1"/>
  <c r="G68" i="1"/>
  <c r="G15" i="1"/>
  <c r="D14" i="1"/>
  <c r="C15" i="1"/>
  <c r="C8" i="4"/>
  <c r="D105" i="1"/>
  <c r="C106" i="1"/>
  <c r="G106" i="1"/>
  <c r="D60" i="1"/>
  <c r="C61" i="1"/>
  <c r="G61" i="1"/>
  <c r="C28" i="1"/>
  <c r="G28" i="1"/>
  <c r="C5" i="4"/>
  <c r="E5" i="4" s="1"/>
  <c r="G5" i="4" s="1"/>
  <c r="G107" i="1"/>
  <c r="G93" i="1"/>
  <c r="G56" i="1"/>
  <c r="G21" i="1"/>
  <c r="C107" i="1"/>
  <c r="E99" i="1"/>
  <c r="C93" i="1"/>
  <c r="C56" i="1"/>
  <c r="C65" i="1"/>
  <c r="C69" i="1"/>
  <c r="G60" i="1" l="1"/>
  <c r="C60" i="1"/>
  <c r="D104" i="1"/>
  <c r="D119" i="1" s="1"/>
  <c r="C14" i="1"/>
  <c r="G14" i="1"/>
  <c r="E128" i="1"/>
  <c r="E124" i="1"/>
  <c r="C95" i="1"/>
  <c r="G95" i="1"/>
  <c r="F104" i="1"/>
  <c r="F119" i="1" s="1"/>
  <c r="G99" i="1"/>
  <c r="C99" i="1"/>
  <c r="G105" i="1"/>
  <c r="C105" i="1"/>
  <c r="J60" i="1"/>
  <c r="C98" i="1"/>
  <c r="G98" i="1"/>
  <c r="E8" i="4"/>
  <c r="F128" i="1" l="1"/>
  <c r="F124" i="1"/>
  <c r="C104" i="1"/>
  <c r="C119" i="1" s="1"/>
  <c r="C124" i="1" s="1"/>
  <c r="D124" i="1"/>
  <c r="D128" i="1"/>
  <c r="C128" i="1" s="1"/>
  <c r="G119" i="1"/>
</calcChain>
</file>

<file path=xl/sharedStrings.xml><?xml version="1.0" encoding="utf-8"?>
<sst xmlns="http://schemas.openxmlformats.org/spreadsheetml/2006/main" count="163" uniqueCount="158">
  <si>
    <t>Код</t>
  </si>
  <si>
    <t>Загальний фонд</t>
  </si>
  <si>
    <t>Разом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</si>
  <si>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</si>
  <si>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</si>
  <si>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</si>
  <si>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</si>
  <si>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</si>
  <si>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</si>
  <si>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</si>
  <si>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</si>
  <si>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органів державного управління</t>
  </si>
  <si>
    <t>Цільові фонди</t>
  </si>
  <si>
    <t>Інші фонди</t>
  </si>
  <si>
    <t>Земельний податок з юридичних осіб</t>
  </si>
  <si>
    <t>Орендна плата з юридичних осіб</t>
  </si>
  <si>
    <t>Орендна плата з фізичних осіб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</si>
  <si>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</si>
  <si>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(грн.)</t>
  </si>
  <si>
    <t>Інші надходження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</si>
  <si>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</si>
  <si>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t>Додаток 1</t>
  </si>
  <si>
    <t xml:space="preserve">Офіційні трансферти 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</si>
  <si>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</si>
  <si>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</si>
  <si>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</si>
  <si>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</si>
  <si>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</si>
  <si>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</si>
  <si>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</si>
  <si>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</si>
  <si>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доходи без трансфертів </t>
  </si>
  <si>
    <t xml:space="preserve">Обсяг дотації вирівнювання районним у місті бюджетам                                    на 2011 рік </t>
  </si>
  <si>
    <t>Туристичний збір</t>
  </si>
  <si>
    <t>Збір за місця для паркування транспортних засобів</t>
  </si>
  <si>
    <t>Екологічний податок</t>
  </si>
  <si>
    <t>Податок на прибуток підприємств та фінансових установ комунальної власності</t>
  </si>
  <si>
    <t>Збір за місця для паркування транспортних засобів, сплачений юридичними особами</t>
  </si>
  <si>
    <t>Туристичний збір, сплачений юридичними особами</t>
  </si>
  <si>
    <t>Туристичний збір, сплачений фізичними особами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</si>
  <si>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</si>
  <si>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</si>
  <si>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</si>
  <si>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6=(гр3+гр4)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</si>
  <si>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</si>
  <si>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</si>
  <si>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</si>
  <si>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</si>
  <si>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Надходження від викидів забруднюючих речовин в атмосферне повітря стаціонарними джерелами забруднення</t>
  </si>
  <si>
    <t>Кошти від продажу землі і нематеріальних активів</t>
  </si>
  <si>
    <t>Кошти від продажу землі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</si>
  <si>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</si>
  <si>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</si>
  <si>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25010100 </t>
  </si>
  <si>
    <t>Плата за послуги, що надаються бюджетними установами згідно з їх основною діяльністю </t>
  </si>
  <si>
    <t>25020100 </t>
  </si>
  <si>
    <t>Благодійні внески, гранти та дарунки 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</si>
  <si>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</si>
  <si>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</si>
  <si>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</si>
  <si>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</si>
  <si>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</si>
  <si>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</si>
  <si>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</si>
  <si>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</si>
  <si>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13010200 </t>
  </si>
  <si>
    <t>13030000 </t>
  </si>
  <si>
    <t>Надходження коштів пайової участі у розвитку інфраструктури населеного пункту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</si>
  <si>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</si>
  <si>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</si>
  <si>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</si>
  <si>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</si>
  <si>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</si>
  <si>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</si>
  <si>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</si>
  <si>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</si>
  <si>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</si>
  <si>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</si>
  <si>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</si>
  <si>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</si>
  <si>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</si>
  <si>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</si>
  <si>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</si>
  <si>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</si>
  <si>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</si>
  <si>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</si>
  <si>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засобів, сплачений фізичними особами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</si>
  <si>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</si>
  <si>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</si>
  <si>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</si>
  <si>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Податок та збір на доходи фізичних осіб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</si>
  <si>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</si>
  <si>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</si>
  <si>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Державне мито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</si>
  <si>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</si>
  <si>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  </t>
  </si>
  <si>
    <t>Державне мито, пов'язане з видачею та оформленням закордонних паспортів (посвідок) та паспортів громадян України  </t>
  </si>
  <si>
    <t>Земельний податок з фізичних осіб</t>
  </si>
  <si>
    <t>21081100 </t>
  </si>
  <si>
    <t>Адміністративні штрафи та інші санкції </t>
  </si>
  <si>
    <t>Плата за надання адміністративних послуг</t>
  </si>
  <si>
    <t>Плата за надання інших адміністративних послуг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</si>
  <si>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</si>
  <si>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</si>
  <si>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 xml:space="preserve">VІІ скликання </t>
  </si>
  <si>
    <t>Надходження бюджетних установ вiд додаткової (господарської) дiяльностi</t>
  </si>
  <si>
    <t>Плата за оренду майна бюджетних установ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</si>
  <si>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</si>
  <si>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</si>
  <si>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</si>
  <si>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</si>
  <si>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r>
      <t>13010000</t>
    </r>
    <r>
      <rPr>
        <sz val="18"/>
        <rFont val="Times New Roman"/>
        <family val="1"/>
        <charset val="204"/>
      </rPr>
      <t> </t>
    </r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</si>
  <si>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</si>
  <si>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</si>
  <si>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Плата за розміщення тимчасово вільних коштів місцевих бюджетів</t>
    </r>
    <r>
      <rPr>
        <b/>
        <sz val="18"/>
        <color indexed="8"/>
        <rFont val="Times New Roman"/>
        <family val="1"/>
        <charset val="204"/>
      </rPr>
      <t> </t>
    </r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</si>
  <si>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</si>
  <si>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</si>
  <si>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</si>
  <si>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</si>
  <si>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</si>
  <si>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</si>
  <si>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</si>
  <si>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r>
      <t>25020000</t>
    </r>
    <r>
      <rPr>
        <sz val="18"/>
        <rFont val="Times New Roman"/>
        <family val="1"/>
        <charset val="204"/>
      </rPr>
      <t> </t>
    </r>
  </si>
  <si>
    <r>
      <t>Інші джерела власних надходжень бюджетних установ</t>
    </r>
    <r>
      <rPr>
        <sz val="18"/>
        <rFont val="Times New Roman"/>
        <family val="1"/>
        <charset val="204"/>
      </rPr>
      <t xml:space="preserve">  </t>
    </r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</si>
  <si>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8"/>
        <rFont val="Times New Roman"/>
        <family val="1"/>
        <charset val="204"/>
      </rPr>
      <t> </t>
    </r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</si>
  <si>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</si>
  <si>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</si>
  <si>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</si>
  <si>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 xml:space="preserve">Акцизний податок з реалізації суб’єктами господарювання роздрібної торгівлі підакцизних товарів </t>
  </si>
  <si>
    <t xml:space="preserve">Усього </t>
  </si>
  <si>
    <t>усього</t>
  </si>
  <si>
    <t>Спеціальний фонд:</t>
  </si>
  <si>
    <t>Разом доходів</t>
  </si>
  <si>
    <t>Доходи від операцій з кредитування та надання гарантій  </t>
  </si>
  <si>
    <t>24110000 </t>
  </si>
  <si>
    <t>Плата за гарантії, надані Верховною Радою Автономної Республіки Крим та міськими радами 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</si>
  <si>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</si>
  <si>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24110700 </t>
  </si>
  <si>
    <t>24110900 </t>
  </si>
  <si>
    <t>Секретар Чернівецької міської ради                                                                                                                  В.Продан</t>
  </si>
  <si>
    <t>Субвенції з державного бюджету місцевим бюджетам</t>
  </si>
  <si>
    <t>Субвенції з місцевих бюджетів іншим місцевим бюджетам</t>
  </si>
  <si>
    <t>Вилучення (реверсна дотація)</t>
  </si>
  <si>
    <t>Всього доходів з врахування вилучення</t>
  </si>
  <si>
    <t xml:space="preserve"> 18010500 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</si>
  <si>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</si>
  <si>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</si>
  <si>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</si>
  <si>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</si>
  <si>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>Усього доходів (без урахування міжбюджетних трансфертів)</t>
  </si>
  <si>
    <t>Доходи міського бюджету на 2019 рік</t>
  </si>
  <si>
    <t>Найменування згідно з Класифікацією доходів бюджету</t>
  </si>
  <si>
    <t>у тому числі бюджет розвитку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</si>
  <si>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</si>
  <si>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r>
  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</t>
    </r>
    <r>
      <rPr>
        <sz val="18"/>
        <color indexed="10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 </t>
    </r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</si>
  <si>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</si>
  <si>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Субвенція з місцевого бюджету на здійснення переданих видатків у сфері охорони здоров'я за рахунок коштів медичної субвенції </t>
  </si>
  <si>
    <t xml:space="preserve">20.12.2018 № 1567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</si>
</sst>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8" fillId="0" borderId="0" xfId="1" applyFont="1" applyAlignment="1">
      <alignment horizontal="center"/>
    </xf>
    <xf numFmtId="178" fontId="8" fillId="0" borderId="0" xfId="1" applyFont="1" applyAlignment="1">
      <alignment horizontal="left"/>
    </xf>
    <xf numFmtId="178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left" vertical="top" wrapText="1"/>
    </xf>
    <xf numFmtId="0" fontId="11" fillId="0" borderId="0" xfId="2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12" fillId="0" borderId="1" xfId="2" applyFont="1" applyFill="1" applyBorder="1" applyAlignment="1">
      <alignment horizontal="center" vertical="top"/>
    </xf>
    <xf numFmtId="0" fontId="12" fillId="0" borderId="1" xfId="0" applyFont="1" applyFill="1" applyBorder="1" applyAlignment="1">
      <alignment wrapText="1"/>
    </xf>
    <xf numFmtId="0" fontId="11" fillId="0" borderId="1" xfId="2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justify" wrapText="1"/>
    </xf>
    <xf numFmtId="0" fontId="11" fillId="0" borderId="1" xfId="0" applyFont="1" applyFill="1" applyBorder="1"/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wrapText="1"/>
    </xf>
    <xf numFmtId="1" fontId="11" fillId="0" borderId="1" xfId="0" applyNumberFormat="1" applyFont="1" applyFill="1" applyBorder="1" applyAlignment="1">
      <alignment horizontal="right" wrapText="1"/>
    </xf>
    <xf numFmtId="1" fontId="12" fillId="0" borderId="1" xfId="0" applyNumberFormat="1" applyFont="1" applyFill="1" applyBorder="1" applyAlignment="1">
      <alignment horizontal="right" wrapText="1"/>
    </xf>
    <xf numFmtId="0" fontId="16" fillId="0" borderId="0" xfId="2" applyFont="1" applyFill="1" applyAlignment="1"/>
    <xf numFmtId="1" fontId="12" fillId="0" borderId="0" xfId="0" applyNumberFormat="1" applyFont="1" applyFill="1"/>
    <xf numFmtId="0" fontId="12" fillId="0" borderId="1" xfId="0" applyFont="1" applyFill="1" applyBorder="1"/>
    <xf numFmtId="0" fontId="12" fillId="0" borderId="2" xfId="0" applyFont="1" applyFill="1" applyBorder="1" applyAlignment="1">
      <alignment horizontal="right" wrapText="1"/>
    </xf>
    <xf numFmtId="0" fontId="13" fillId="0" borderId="0" xfId="0" applyFont="1" applyFill="1"/>
    <xf numFmtId="0" fontId="15" fillId="0" borderId="0" xfId="0" applyFont="1" applyFill="1"/>
    <xf numFmtId="0" fontId="15" fillId="0" borderId="1" xfId="0" applyFont="1" applyFill="1" applyBorder="1" applyAlignment="1">
      <alignment horizontal="right" wrapText="1"/>
    </xf>
    <xf numFmtId="0" fontId="12" fillId="0" borderId="3" xfId="0" applyFont="1" applyFill="1" applyBorder="1"/>
    <xf numFmtId="0" fontId="12" fillId="2" borderId="4" xfId="0" applyFont="1" applyFill="1" applyBorder="1" applyAlignment="1">
      <alignment horizontal="center"/>
    </xf>
    <xf numFmtId="0" fontId="18" fillId="2" borderId="5" xfId="0" applyFont="1" applyFill="1" applyBorder="1"/>
    <xf numFmtId="1" fontId="11" fillId="2" borderId="5" xfId="0" applyNumberFormat="1" applyFont="1" applyFill="1" applyBorder="1"/>
    <xf numFmtId="1" fontId="11" fillId="2" borderId="6" xfId="0" applyNumberFormat="1" applyFont="1" applyFill="1" applyBorder="1"/>
    <xf numFmtId="0" fontId="12" fillId="2" borderId="5" xfId="0" applyFont="1" applyFill="1" applyBorder="1"/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/>
    <xf numFmtId="1" fontId="12" fillId="0" borderId="8" xfId="0" applyNumberFormat="1" applyFont="1" applyFill="1" applyBorder="1"/>
    <xf numFmtId="1" fontId="12" fillId="0" borderId="9" xfId="0" applyNumberFormat="1" applyFont="1" applyFill="1" applyBorder="1"/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/>
    <xf numFmtId="0" fontId="15" fillId="0" borderId="8" xfId="0" applyFont="1" applyFill="1" applyBorder="1"/>
    <xf numFmtId="0" fontId="11" fillId="0" borderId="1" xfId="0" applyFont="1" applyFill="1" applyBorder="1" applyAlignment="1">
      <alignment horizontal="justify" wrapText="1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16" fillId="0" borderId="0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2" applyFont="1" applyFill="1" applyAlignment="1"/>
    <xf numFmtId="178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zoomScale="50" zoomScaleNormal="50" zoomScaleSheetLayoutView="5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C14" sqref="C14"/>
    </sheetView>
  </sheetViews>
  <sheetFormatPr defaultColWidth="11.28515625" defaultRowHeight="23.25" x14ac:dyDescent="0.35"/>
  <cols>
    <col min="1" max="1" width="16.42578125" style="24" customWidth="1"/>
    <col min="2" max="2" width="171" style="25" customWidth="1"/>
    <col min="3" max="3" width="20.7109375" style="25" customWidth="1"/>
    <col min="4" max="4" width="20.42578125" style="25" customWidth="1"/>
    <col min="5" max="5" width="20.140625" style="25" customWidth="1"/>
    <col min="6" max="6" width="21.85546875" style="25" customWidth="1"/>
    <col min="7" max="7" width="15" style="25" hidden="1" customWidth="1"/>
    <col min="8" max="8" width="20.140625" style="25" customWidth="1"/>
    <col min="9" max="9" width="12" style="25" hidden="1" customWidth="1"/>
    <col min="10" max="10" width="17.5703125" style="25" bestFit="1" customWidth="1"/>
    <col min="11" max="16384" width="11.28515625" style="25"/>
  </cols>
  <sheetData>
    <row r="1" spans="1:8" ht="26.25" x14ac:dyDescent="0.4">
      <c r="E1" s="77" t="s">
        <v>21</v>
      </c>
      <c r="F1" s="77"/>
    </row>
    <row r="2" spans="1:8" ht="30" customHeight="1" x14ac:dyDescent="0.35">
      <c r="D2" s="26"/>
      <c r="E2" s="76" t="s">
        <v>72</v>
      </c>
      <c r="F2" s="76"/>
      <c r="G2" s="26"/>
      <c r="H2" s="26"/>
    </row>
    <row r="3" spans="1:8" ht="24.75" customHeight="1" x14ac:dyDescent="0.35">
      <c r="D3" s="26"/>
      <c r="E3" s="76" t="s">
        <v>104</v>
      </c>
      <c r="F3" s="76"/>
      <c r="G3" s="26"/>
      <c r="H3" s="26"/>
    </row>
    <row r="4" spans="1:8" ht="29.25" customHeight="1" x14ac:dyDescent="0.35">
      <c r="D4" s="26"/>
      <c r="E4" s="76" t="s">
        <v>157</v>
      </c>
      <c r="F4" s="76"/>
      <c r="G4" s="26"/>
      <c r="H4" s="26"/>
    </row>
    <row r="5" spans="1:8" x14ac:dyDescent="0.35">
      <c r="D5" s="26"/>
      <c r="E5" s="26"/>
      <c r="F5" s="26"/>
      <c r="G5" s="26"/>
      <c r="H5" s="26"/>
    </row>
    <row r="6" spans="1:8" ht="34.5" customHeight="1" x14ac:dyDescent="0.35">
      <c r="A6" s="79" t="s">
        <v>150</v>
      </c>
      <c r="B6" s="79"/>
      <c r="C6" s="79"/>
      <c r="D6" s="79"/>
      <c r="E6" s="79"/>
      <c r="F6" s="79"/>
      <c r="G6" s="79"/>
      <c r="H6" s="27"/>
    </row>
    <row r="7" spans="1:8" ht="27" customHeight="1" x14ac:dyDescent="0.35">
      <c r="D7" s="26"/>
      <c r="E7" s="26"/>
      <c r="F7" s="26"/>
      <c r="G7" s="26"/>
      <c r="H7" s="26"/>
    </row>
    <row r="8" spans="1:8" ht="33" customHeight="1" x14ac:dyDescent="0.35">
      <c r="F8" s="28" t="s">
        <v>18</v>
      </c>
      <c r="H8" s="28"/>
    </row>
    <row r="9" spans="1:8" x14ac:dyDescent="0.35">
      <c r="A9" s="80" t="s">
        <v>0</v>
      </c>
      <c r="B9" s="80" t="s">
        <v>151</v>
      </c>
      <c r="C9" s="80" t="s">
        <v>129</v>
      </c>
      <c r="D9" s="80" t="s">
        <v>1</v>
      </c>
      <c r="E9" s="78" t="s">
        <v>131</v>
      </c>
      <c r="F9" s="78"/>
      <c r="G9" s="80" t="s">
        <v>2</v>
      </c>
      <c r="H9" s="29"/>
    </row>
    <row r="10" spans="1:8" x14ac:dyDescent="0.35">
      <c r="A10" s="80"/>
      <c r="B10" s="80"/>
      <c r="C10" s="80"/>
      <c r="D10" s="80"/>
      <c r="E10" s="80" t="s">
        <v>130</v>
      </c>
      <c r="F10" s="80" t="s">
        <v>152</v>
      </c>
      <c r="G10" s="80"/>
      <c r="H10" s="29"/>
    </row>
    <row r="11" spans="1:8" x14ac:dyDescent="0.35">
      <c r="A11" s="80"/>
      <c r="B11" s="80"/>
      <c r="C11" s="80"/>
      <c r="D11" s="80"/>
      <c r="E11" s="80"/>
      <c r="F11" s="80"/>
      <c r="G11" s="80"/>
      <c r="H11" s="29"/>
    </row>
    <row r="12" spans="1:8" x14ac:dyDescent="0.35">
      <c r="A12" s="80"/>
      <c r="B12" s="80"/>
      <c r="C12" s="80"/>
      <c r="D12" s="80"/>
      <c r="E12" s="80"/>
      <c r="F12" s="80"/>
      <c r="G12" s="80"/>
      <c r="H12" s="29"/>
    </row>
    <row r="13" spans="1:8" ht="30.75" customHeight="1" x14ac:dyDescent="0.3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 t="s">
        <v>43</v>
      </c>
      <c r="H13" s="32"/>
    </row>
    <row r="14" spans="1:8" s="36" customFormat="1" ht="22.5" x14ac:dyDescent="0.3">
      <c r="A14" s="33">
        <v>10000000</v>
      </c>
      <c r="B14" s="33" t="s">
        <v>3</v>
      </c>
      <c r="C14" s="34">
        <f>D14+E14</f>
        <v>1453828100</v>
      </c>
      <c r="D14" s="34">
        <f>D15+D23+D28+D34</f>
        <v>1453387100</v>
      </c>
      <c r="E14" s="34">
        <f>E55</f>
        <v>441000</v>
      </c>
      <c r="F14" s="34"/>
      <c r="G14" s="34">
        <f>D14+E14</f>
        <v>1453828100</v>
      </c>
      <c r="H14" s="35"/>
    </row>
    <row r="15" spans="1:8" s="36" customFormat="1" ht="22.5" customHeight="1" x14ac:dyDescent="0.3">
      <c r="A15" s="33">
        <v>11000000</v>
      </c>
      <c r="B15" s="37" t="s">
        <v>4</v>
      </c>
      <c r="C15" s="34">
        <f t="shared" ref="C15:C89" si="0">D15+E15</f>
        <v>895400000</v>
      </c>
      <c r="D15" s="34">
        <f>D16+D21</f>
        <v>895400000</v>
      </c>
      <c r="E15" s="34"/>
      <c r="F15" s="34"/>
      <c r="G15" s="34">
        <f t="shared" ref="G15:G88" si="1">D15+E15</f>
        <v>895400000</v>
      </c>
      <c r="H15" s="35"/>
    </row>
    <row r="16" spans="1:8" s="36" customFormat="1" ht="22.5" x14ac:dyDescent="0.3">
      <c r="A16" s="33">
        <v>11010000</v>
      </c>
      <c r="B16" s="37" t="s">
        <v>90</v>
      </c>
      <c r="C16" s="34">
        <f t="shared" si="0"/>
        <v>892000000</v>
      </c>
      <c r="D16" s="34">
        <f>D17+D18+D19+D20</f>
        <v>892000000</v>
      </c>
      <c r="E16" s="34"/>
      <c r="F16" s="34"/>
      <c r="G16" s="34">
        <f t="shared" si="1"/>
        <v>892000000</v>
      </c>
      <c r="H16" s="35"/>
    </row>
    <row r="17" spans="1:8" ht="46.5" customHeight="1" x14ac:dyDescent="0.35">
      <c r="A17" s="31" t="s">
        <v>57</v>
      </c>
      <c r="B17" s="38" t="s">
        <v>58</v>
      </c>
      <c r="C17" s="34">
        <f t="shared" si="0"/>
        <v>808000000</v>
      </c>
      <c r="D17" s="39">
        <v>808000000</v>
      </c>
      <c r="E17" s="39"/>
      <c r="F17" s="39"/>
      <c r="G17" s="34">
        <f t="shared" si="1"/>
        <v>808000000</v>
      </c>
      <c r="H17" s="40"/>
    </row>
    <row r="18" spans="1:8" ht="44.25" customHeight="1" x14ac:dyDescent="0.35">
      <c r="A18" s="31" t="s">
        <v>59</v>
      </c>
      <c r="B18" s="38" t="s">
        <v>60</v>
      </c>
      <c r="C18" s="34">
        <f t="shared" si="0"/>
        <v>61000000</v>
      </c>
      <c r="D18" s="39">
        <v>61000000</v>
      </c>
      <c r="E18" s="39"/>
      <c r="F18" s="39"/>
      <c r="G18" s="34">
        <f t="shared" si="1"/>
        <v>61000000</v>
      </c>
      <c r="H18" s="40"/>
    </row>
    <row r="19" spans="1:8" ht="46.5" customHeight="1" x14ac:dyDescent="0.35">
      <c r="A19" s="31" t="s">
        <v>61</v>
      </c>
      <c r="B19" s="38" t="s">
        <v>62</v>
      </c>
      <c r="C19" s="34">
        <f t="shared" si="0"/>
        <v>10000000</v>
      </c>
      <c r="D19" s="39">
        <v>10000000</v>
      </c>
      <c r="E19" s="39"/>
      <c r="F19" s="39"/>
      <c r="G19" s="34">
        <f t="shared" si="1"/>
        <v>10000000</v>
      </c>
      <c r="H19" s="40"/>
    </row>
    <row r="20" spans="1:8" ht="25.5" customHeight="1" x14ac:dyDescent="0.35">
      <c r="A20" s="31" t="s">
        <v>63</v>
      </c>
      <c r="B20" s="38" t="s">
        <v>64</v>
      </c>
      <c r="C20" s="34">
        <f t="shared" si="0"/>
        <v>13000000</v>
      </c>
      <c r="D20" s="39">
        <v>13000000</v>
      </c>
      <c r="E20" s="39"/>
      <c r="F20" s="39"/>
      <c r="G20" s="34">
        <f t="shared" si="1"/>
        <v>13000000</v>
      </c>
      <c r="H20" s="40"/>
    </row>
    <row r="21" spans="1:8" s="36" customFormat="1" ht="22.5" x14ac:dyDescent="0.3">
      <c r="A21" s="33">
        <v>11020000</v>
      </c>
      <c r="B21" s="37" t="s">
        <v>5</v>
      </c>
      <c r="C21" s="34">
        <f t="shared" si="0"/>
        <v>3400000</v>
      </c>
      <c r="D21" s="34">
        <f>D22</f>
        <v>3400000</v>
      </c>
      <c r="E21" s="34"/>
      <c r="F21" s="34"/>
      <c r="G21" s="34">
        <f t="shared" si="1"/>
        <v>3400000</v>
      </c>
      <c r="H21" s="35"/>
    </row>
    <row r="22" spans="1:8" ht="21.75" customHeight="1" x14ac:dyDescent="0.35">
      <c r="A22" s="31">
        <v>11020200</v>
      </c>
      <c r="B22" s="38" t="s">
        <v>36</v>
      </c>
      <c r="C22" s="34">
        <f t="shared" si="0"/>
        <v>3400000</v>
      </c>
      <c r="D22" s="39">
        <v>3400000</v>
      </c>
      <c r="E22" s="39"/>
      <c r="F22" s="34"/>
      <c r="G22" s="34">
        <f t="shared" si="1"/>
        <v>3400000</v>
      </c>
      <c r="H22" s="40"/>
    </row>
    <row r="23" spans="1:8" s="36" customFormat="1" ht="22.5" x14ac:dyDescent="0.3">
      <c r="A23" s="33">
        <v>13000000</v>
      </c>
      <c r="B23" s="41" t="s">
        <v>73</v>
      </c>
      <c r="C23" s="34">
        <f t="shared" si="0"/>
        <v>166700</v>
      </c>
      <c r="D23" s="34">
        <f>D24+D26</f>
        <v>166700</v>
      </c>
      <c r="E23" s="34"/>
      <c r="F23" s="34"/>
      <c r="G23" s="34">
        <f t="shared" si="1"/>
        <v>166700</v>
      </c>
      <c r="H23" s="35"/>
    </row>
    <row r="24" spans="1:8" s="36" customFormat="1" ht="24" customHeight="1" x14ac:dyDescent="0.3">
      <c r="A24" s="33" t="s">
        <v>111</v>
      </c>
      <c r="B24" s="41" t="s">
        <v>74</v>
      </c>
      <c r="C24" s="34">
        <f t="shared" si="0"/>
        <v>120900</v>
      </c>
      <c r="D24" s="34">
        <f>D25</f>
        <v>120900</v>
      </c>
      <c r="E24" s="34"/>
      <c r="F24" s="34"/>
      <c r="G24" s="34">
        <f t="shared" si="1"/>
        <v>120900</v>
      </c>
      <c r="H24" s="35"/>
    </row>
    <row r="25" spans="1:8" s="36" customFormat="1" ht="45.75" customHeight="1" x14ac:dyDescent="0.35">
      <c r="A25" s="31" t="s">
        <v>65</v>
      </c>
      <c r="B25" s="38" t="s">
        <v>75</v>
      </c>
      <c r="C25" s="34">
        <f t="shared" si="0"/>
        <v>120900</v>
      </c>
      <c r="D25" s="39">
        <v>120900</v>
      </c>
      <c r="E25" s="34"/>
      <c r="F25" s="34"/>
      <c r="G25" s="34">
        <f t="shared" si="1"/>
        <v>120900</v>
      </c>
      <c r="H25" s="40"/>
    </row>
    <row r="26" spans="1:8" s="36" customFormat="1" ht="24" customHeight="1" x14ac:dyDescent="0.3">
      <c r="A26" s="33" t="s">
        <v>66</v>
      </c>
      <c r="B26" s="41" t="s">
        <v>76</v>
      </c>
      <c r="C26" s="34">
        <f t="shared" si="0"/>
        <v>45800</v>
      </c>
      <c r="D26" s="34">
        <f>D27</f>
        <v>45800</v>
      </c>
      <c r="E26" s="34"/>
      <c r="F26" s="34"/>
      <c r="G26" s="34">
        <f t="shared" si="1"/>
        <v>45800</v>
      </c>
      <c r="H26" s="35"/>
    </row>
    <row r="27" spans="1:8" s="36" customFormat="1" ht="25.5" customHeight="1" x14ac:dyDescent="0.35">
      <c r="A27" s="42">
        <v>13030200</v>
      </c>
      <c r="B27" s="43" t="s">
        <v>77</v>
      </c>
      <c r="C27" s="34">
        <f t="shared" si="0"/>
        <v>45800</v>
      </c>
      <c r="D27" s="39">
        <v>45800</v>
      </c>
      <c r="E27" s="34"/>
      <c r="F27" s="34"/>
      <c r="G27" s="34">
        <f t="shared" si="1"/>
        <v>45800</v>
      </c>
      <c r="H27" s="40"/>
    </row>
    <row r="28" spans="1:8" s="36" customFormat="1" ht="21.75" customHeight="1" x14ac:dyDescent="0.35">
      <c r="A28" s="44" t="s">
        <v>112</v>
      </c>
      <c r="B28" s="41" t="s">
        <v>113</v>
      </c>
      <c r="C28" s="34">
        <f t="shared" si="0"/>
        <v>160165000</v>
      </c>
      <c r="D28" s="34">
        <f>D29+D31+D33</f>
        <v>160165000</v>
      </c>
      <c r="E28" s="34"/>
      <c r="F28" s="34"/>
      <c r="G28" s="34">
        <f t="shared" si="1"/>
        <v>160165000</v>
      </c>
      <c r="H28" s="40"/>
    </row>
    <row r="29" spans="1:8" s="36" customFormat="1" ht="21.75" customHeight="1" x14ac:dyDescent="0.35">
      <c r="A29" s="42">
        <v>14020000</v>
      </c>
      <c r="B29" s="38" t="s">
        <v>125</v>
      </c>
      <c r="C29" s="34">
        <f t="shared" si="0"/>
        <v>10600000</v>
      </c>
      <c r="D29" s="34">
        <f>D30</f>
        <v>10600000</v>
      </c>
      <c r="E29" s="34"/>
      <c r="F29" s="34"/>
      <c r="G29" s="34"/>
      <c r="H29" s="40"/>
    </row>
    <row r="30" spans="1:8" s="36" customFormat="1" ht="23.25" customHeight="1" x14ac:dyDescent="0.35">
      <c r="A30" s="42">
        <v>14021900</v>
      </c>
      <c r="B30" s="38" t="s">
        <v>126</v>
      </c>
      <c r="C30" s="34">
        <f>D30</f>
        <v>10600000</v>
      </c>
      <c r="D30" s="39">
        <v>10600000</v>
      </c>
      <c r="E30" s="34"/>
      <c r="F30" s="34"/>
      <c r="G30" s="34"/>
      <c r="H30" s="40"/>
    </row>
    <row r="31" spans="1:8" s="36" customFormat="1" ht="23.25" customHeight="1" x14ac:dyDescent="0.35">
      <c r="A31" s="42">
        <v>14030000</v>
      </c>
      <c r="B31" s="38" t="s">
        <v>127</v>
      </c>
      <c r="C31" s="34">
        <f t="shared" si="0"/>
        <v>43900000</v>
      </c>
      <c r="D31" s="34">
        <f>D32</f>
        <v>43900000</v>
      </c>
      <c r="E31" s="34"/>
      <c r="F31" s="34"/>
      <c r="G31" s="34"/>
      <c r="H31" s="40"/>
    </row>
    <row r="32" spans="1:8" s="36" customFormat="1" ht="24.75" customHeight="1" x14ac:dyDescent="0.35">
      <c r="A32" s="42">
        <v>14031900</v>
      </c>
      <c r="B32" s="38" t="s">
        <v>126</v>
      </c>
      <c r="C32" s="34">
        <f>D32</f>
        <v>43900000</v>
      </c>
      <c r="D32" s="39">
        <v>43900000</v>
      </c>
      <c r="E32" s="34"/>
      <c r="F32" s="34"/>
      <c r="G32" s="34"/>
      <c r="H32" s="40"/>
    </row>
    <row r="33" spans="1:9" s="36" customFormat="1" ht="24.75" customHeight="1" x14ac:dyDescent="0.35">
      <c r="A33" s="42">
        <v>14040000</v>
      </c>
      <c r="B33" s="38" t="s">
        <v>128</v>
      </c>
      <c r="C33" s="34">
        <f t="shared" si="0"/>
        <v>105665000</v>
      </c>
      <c r="D33" s="39">
        <v>105665000</v>
      </c>
      <c r="E33" s="34"/>
      <c r="F33" s="34"/>
      <c r="G33" s="34">
        <f t="shared" si="1"/>
        <v>105665000</v>
      </c>
      <c r="H33" s="40"/>
    </row>
    <row r="34" spans="1:9" s="36" customFormat="1" ht="25.5" customHeight="1" x14ac:dyDescent="0.35">
      <c r="A34" s="44">
        <v>18000000</v>
      </c>
      <c r="B34" s="37" t="s">
        <v>78</v>
      </c>
      <c r="C34" s="34">
        <f t="shared" si="0"/>
        <v>397655400</v>
      </c>
      <c r="D34" s="34">
        <f>D35+D46+D49+D52</f>
        <v>397655400</v>
      </c>
      <c r="E34" s="34"/>
      <c r="F34" s="34"/>
      <c r="G34" s="34">
        <f t="shared" si="1"/>
        <v>397655400</v>
      </c>
      <c r="H34" s="40"/>
    </row>
    <row r="35" spans="1:9" s="36" customFormat="1" ht="24.75" customHeight="1" x14ac:dyDescent="0.35">
      <c r="A35" s="44">
        <v>18010000</v>
      </c>
      <c r="B35" s="45" t="s">
        <v>79</v>
      </c>
      <c r="C35" s="34">
        <f t="shared" si="0"/>
        <v>189265400</v>
      </c>
      <c r="D35" s="34">
        <f>SUM(D36:D45)</f>
        <v>189265400</v>
      </c>
      <c r="E35" s="34"/>
      <c r="F35" s="34"/>
      <c r="G35" s="34">
        <f t="shared" si="1"/>
        <v>189265400</v>
      </c>
      <c r="H35" s="40"/>
    </row>
    <row r="36" spans="1:9" s="36" customFormat="1" ht="46.5" customHeight="1" x14ac:dyDescent="0.35">
      <c r="A36" s="42">
        <v>18010100</v>
      </c>
      <c r="B36" s="38" t="s">
        <v>80</v>
      </c>
      <c r="C36" s="34">
        <f t="shared" si="0"/>
        <v>675000</v>
      </c>
      <c r="D36" s="39">
        <v>675000</v>
      </c>
      <c r="E36" s="34"/>
      <c r="F36" s="34"/>
      <c r="G36" s="34">
        <f t="shared" si="1"/>
        <v>675000</v>
      </c>
      <c r="H36" s="40"/>
      <c r="I36" s="25" t="e">
        <f>D36+D37+#REF!+D38</f>
        <v>#REF!</v>
      </c>
    </row>
    <row r="37" spans="1:9" s="36" customFormat="1" ht="44.25" customHeight="1" x14ac:dyDescent="0.35">
      <c r="A37" s="42">
        <v>18010200</v>
      </c>
      <c r="B37" s="38" t="s">
        <v>81</v>
      </c>
      <c r="C37" s="34">
        <f t="shared" si="0"/>
        <v>4800000</v>
      </c>
      <c r="D37" s="39">
        <v>4800000</v>
      </c>
      <c r="E37" s="34"/>
      <c r="F37" s="34"/>
      <c r="G37" s="34">
        <f t="shared" si="1"/>
        <v>4800000</v>
      </c>
      <c r="H37" s="40"/>
    </row>
    <row r="38" spans="1:9" s="36" customFormat="1" ht="45" customHeight="1" x14ac:dyDescent="0.35">
      <c r="A38" s="42">
        <v>18010300</v>
      </c>
      <c r="B38" s="38" t="s">
        <v>82</v>
      </c>
      <c r="C38" s="34">
        <f t="shared" si="0"/>
        <v>2690400</v>
      </c>
      <c r="D38" s="39">
        <v>2690400</v>
      </c>
      <c r="E38" s="34"/>
      <c r="F38" s="34"/>
      <c r="G38" s="34" t="e">
        <f>#REF!+E38</f>
        <v>#REF!</v>
      </c>
      <c r="H38" s="40"/>
    </row>
    <row r="39" spans="1:9" s="36" customFormat="1" ht="46.5" customHeight="1" x14ac:dyDescent="0.35">
      <c r="A39" s="42">
        <v>18010400</v>
      </c>
      <c r="B39" s="38" t="s">
        <v>83</v>
      </c>
      <c r="C39" s="34">
        <f t="shared" si="0"/>
        <v>12600000</v>
      </c>
      <c r="D39" s="39">
        <v>12600000</v>
      </c>
      <c r="E39" s="34"/>
      <c r="F39" s="34"/>
      <c r="G39" s="34">
        <f>D38+E39</f>
        <v>2690400</v>
      </c>
      <c r="H39" s="40"/>
    </row>
    <row r="40" spans="1:9" ht="21.75" customHeight="1" x14ac:dyDescent="0.35">
      <c r="A40" s="42" t="s">
        <v>144</v>
      </c>
      <c r="B40" s="38" t="s">
        <v>14</v>
      </c>
      <c r="C40" s="34">
        <f t="shared" si="0"/>
        <v>66200000</v>
      </c>
      <c r="D40" s="25">
        <v>66200000</v>
      </c>
      <c r="E40" s="39"/>
      <c r="F40" s="39"/>
      <c r="G40" s="34">
        <f>D39+E40</f>
        <v>12600000</v>
      </c>
      <c r="H40" s="40"/>
      <c r="I40" s="25">
        <f>D39+D41+D42+D43</f>
        <v>114100000</v>
      </c>
    </row>
    <row r="41" spans="1:9" x14ac:dyDescent="0.35">
      <c r="A41" s="42">
        <v>18010600</v>
      </c>
      <c r="B41" s="38" t="s">
        <v>15</v>
      </c>
      <c r="C41" s="34">
        <f t="shared" si="0"/>
        <v>75000000</v>
      </c>
      <c r="D41" s="39">
        <v>75000000</v>
      </c>
      <c r="E41" s="39"/>
      <c r="F41" s="39"/>
      <c r="G41" s="34">
        <f t="shared" si="1"/>
        <v>75000000</v>
      </c>
      <c r="H41" s="40"/>
    </row>
    <row r="42" spans="1:9" x14ac:dyDescent="0.35">
      <c r="A42" s="42">
        <v>18010700</v>
      </c>
      <c r="B42" s="38" t="s">
        <v>97</v>
      </c>
      <c r="C42" s="34">
        <f t="shared" si="0"/>
        <v>1500000</v>
      </c>
      <c r="D42" s="39">
        <v>1500000</v>
      </c>
      <c r="E42" s="39"/>
      <c r="F42" s="39"/>
      <c r="G42" s="34">
        <f t="shared" si="1"/>
        <v>1500000</v>
      </c>
      <c r="H42" s="40"/>
    </row>
    <row r="43" spans="1:9" x14ac:dyDescent="0.35">
      <c r="A43" s="42">
        <v>18010900</v>
      </c>
      <c r="B43" s="38" t="s">
        <v>16</v>
      </c>
      <c r="C43" s="34">
        <f t="shared" si="0"/>
        <v>25000000</v>
      </c>
      <c r="D43" s="39">
        <v>25000000</v>
      </c>
      <c r="E43" s="39"/>
      <c r="F43" s="39"/>
      <c r="G43" s="34">
        <f t="shared" si="1"/>
        <v>25000000</v>
      </c>
      <c r="H43" s="40"/>
    </row>
    <row r="44" spans="1:9" x14ac:dyDescent="0.35">
      <c r="A44" s="31">
        <v>18011000</v>
      </c>
      <c r="B44" s="43" t="s">
        <v>84</v>
      </c>
      <c r="C44" s="34">
        <f t="shared" si="0"/>
        <v>600000</v>
      </c>
      <c r="D44" s="39">
        <v>600000</v>
      </c>
      <c r="E44" s="39"/>
      <c r="F44" s="39"/>
      <c r="G44" s="34">
        <f t="shared" si="1"/>
        <v>600000</v>
      </c>
      <c r="H44" s="40"/>
      <c r="I44" s="25">
        <f>D44+D45</f>
        <v>800000</v>
      </c>
    </row>
    <row r="45" spans="1:9" s="36" customFormat="1" x14ac:dyDescent="0.35">
      <c r="A45" s="31">
        <v>18011100</v>
      </c>
      <c r="B45" s="43" t="s">
        <v>85</v>
      </c>
      <c r="C45" s="34">
        <f t="shared" si="0"/>
        <v>200000</v>
      </c>
      <c r="D45" s="39">
        <v>200000</v>
      </c>
      <c r="E45" s="34"/>
      <c r="F45" s="34"/>
      <c r="G45" s="34">
        <f t="shared" si="1"/>
        <v>200000</v>
      </c>
      <c r="H45" s="35"/>
    </row>
    <row r="46" spans="1:9" s="36" customFormat="1" ht="22.5" x14ac:dyDescent="0.3">
      <c r="A46" s="33">
        <v>18020000</v>
      </c>
      <c r="B46" s="41" t="s">
        <v>34</v>
      </c>
      <c r="C46" s="34">
        <f t="shared" si="0"/>
        <v>1066500</v>
      </c>
      <c r="D46" s="34">
        <f>D47+D48</f>
        <v>1066500</v>
      </c>
      <c r="E46" s="34"/>
      <c r="F46" s="34"/>
      <c r="G46" s="34">
        <f t="shared" si="1"/>
        <v>1066500</v>
      </c>
      <c r="H46" s="35"/>
    </row>
    <row r="47" spans="1:9" s="36" customFormat="1" x14ac:dyDescent="0.35">
      <c r="A47" s="31">
        <v>18020100</v>
      </c>
      <c r="B47" s="43" t="s">
        <v>37</v>
      </c>
      <c r="C47" s="34">
        <f t="shared" si="0"/>
        <v>623300</v>
      </c>
      <c r="D47" s="39">
        <v>623300</v>
      </c>
      <c r="E47" s="39"/>
      <c r="F47" s="39"/>
      <c r="G47" s="34">
        <f t="shared" si="1"/>
        <v>623300</v>
      </c>
      <c r="H47" s="40"/>
    </row>
    <row r="48" spans="1:9" s="36" customFormat="1" x14ac:dyDescent="0.35">
      <c r="A48" s="31">
        <v>18020200</v>
      </c>
      <c r="B48" s="43" t="s">
        <v>86</v>
      </c>
      <c r="C48" s="34">
        <f t="shared" si="0"/>
        <v>443200</v>
      </c>
      <c r="D48" s="39">
        <v>443200</v>
      </c>
      <c r="E48" s="39"/>
      <c r="F48" s="39"/>
      <c r="G48" s="34">
        <f t="shared" si="1"/>
        <v>443200</v>
      </c>
      <c r="H48" s="40"/>
    </row>
    <row r="49" spans="1:10" s="36" customFormat="1" ht="22.5" x14ac:dyDescent="0.3">
      <c r="A49" s="33">
        <v>18030000</v>
      </c>
      <c r="B49" s="37" t="s">
        <v>33</v>
      </c>
      <c r="C49" s="34">
        <f t="shared" si="0"/>
        <v>323500</v>
      </c>
      <c r="D49" s="34">
        <f>D50+D51</f>
        <v>323500</v>
      </c>
      <c r="E49" s="34"/>
      <c r="F49" s="34"/>
      <c r="G49" s="34">
        <f t="shared" si="1"/>
        <v>323500</v>
      </c>
      <c r="H49" s="35"/>
    </row>
    <row r="50" spans="1:10" s="36" customFormat="1" x14ac:dyDescent="0.35">
      <c r="A50" s="31">
        <v>18030100</v>
      </c>
      <c r="B50" s="38" t="s">
        <v>38</v>
      </c>
      <c r="C50" s="34">
        <f t="shared" si="0"/>
        <v>155000</v>
      </c>
      <c r="D50" s="39">
        <v>155000</v>
      </c>
      <c r="E50" s="39"/>
      <c r="F50" s="39"/>
      <c r="G50" s="34">
        <f t="shared" si="1"/>
        <v>155000</v>
      </c>
      <c r="H50" s="40"/>
    </row>
    <row r="51" spans="1:10" s="36" customFormat="1" x14ac:dyDescent="0.35">
      <c r="A51" s="31">
        <v>18030200</v>
      </c>
      <c r="B51" s="38" t="s">
        <v>39</v>
      </c>
      <c r="C51" s="34">
        <f t="shared" si="0"/>
        <v>168500</v>
      </c>
      <c r="D51" s="39">
        <v>168500</v>
      </c>
      <c r="E51" s="39"/>
      <c r="F51" s="39"/>
      <c r="G51" s="34">
        <f t="shared" si="1"/>
        <v>168500</v>
      </c>
      <c r="H51" s="40"/>
    </row>
    <row r="52" spans="1:10" x14ac:dyDescent="0.35">
      <c r="A52" s="33">
        <v>18050000</v>
      </c>
      <c r="B52" s="37" t="s">
        <v>44</v>
      </c>
      <c r="C52" s="34">
        <f t="shared" si="0"/>
        <v>207000000</v>
      </c>
      <c r="D52" s="34">
        <f>D53+D54</f>
        <v>207000000</v>
      </c>
      <c r="E52" s="34"/>
      <c r="F52" s="34"/>
      <c r="G52" s="34">
        <f t="shared" si="1"/>
        <v>207000000</v>
      </c>
      <c r="H52" s="35"/>
    </row>
    <row r="53" spans="1:10" x14ac:dyDescent="0.35">
      <c r="A53" s="31">
        <v>18050300</v>
      </c>
      <c r="B53" s="38" t="s">
        <v>45</v>
      </c>
      <c r="C53" s="34">
        <f t="shared" si="0"/>
        <v>37000000</v>
      </c>
      <c r="D53" s="39">
        <v>37000000</v>
      </c>
      <c r="E53" s="39"/>
      <c r="F53" s="39"/>
      <c r="G53" s="34">
        <f t="shared" si="1"/>
        <v>37000000</v>
      </c>
      <c r="H53" s="40"/>
    </row>
    <row r="54" spans="1:10" x14ac:dyDescent="0.35">
      <c r="A54" s="31">
        <v>18050400</v>
      </c>
      <c r="B54" s="38" t="s">
        <v>46</v>
      </c>
      <c r="C54" s="34">
        <f t="shared" si="0"/>
        <v>170000000</v>
      </c>
      <c r="D54" s="39">
        <v>170000000</v>
      </c>
      <c r="E54" s="39"/>
      <c r="F54" s="39"/>
      <c r="G54" s="34">
        <f t="shared" si="1"/>
        <v>170000000</v>
      </c>
      <c r="H54" s="40"/>
    </row>
    <row r="55" spans="1:10" x14ac:dyDescent="0.35">
      <c r="A55" s="33">
        <v>19000000</v>
      </c>
      <c r="B55" s="37" t="s">
        <v>47</v>
      </c>
      <c r="C55" s="34">
        <f t="shared" si="0"/>
        <v>441000</v>
      </c>
      <c r="D55" s="34"/>
      <c r="E55" s="34">
        <f>E56</f>
        <v>441000</v>
      </c>
      <c r="F55" s="39"/>
      <c r="G55" s="34">
        <f t="shared" si="1"/>
        <v>441000</v>
      </c>
      <c r="H55" s="35"/>
    </row>
    <row r="56" spans="1:10" s="36" customFormat="1" ht="22.5" x14ac:dyDescent="0.3">
      <c r="A56" s="33">
        <v>19010000</v>
      </c>
      <c r="B56" s="37" t="s">
        <v>35</v>
      </c>
      <c r="C56" s="34">
        <f t="shared" si="0"/>
        <v>441000</v>
      </c>
      <c r="D56" s="34"/>
      <c r="E56" s="34">
        <f>E57+E58+E59</f>
        <v>441000</v>
      </c>
      <c r="F56" s="34"/>
      <c r="G56" s="34">
        <f t="shared" si="1"/>
        <v>441000</v>
      </c>
      <c r="H56" s="35"/>
    </row>
    <row r="57" spans="1:10" s="36" customFormat="1" ht="22.5" customHeight="1" x14ac:dyDescent="0.35">
      <c r="A57" s="31">
        <v>19010100</v>
      </c>
      <c r="B57" s="38" t="s">
        <v>48</v>
      </c>
      <c r="C57" s="34">
        <f>F57+E57</f>
        <v>410000</v>
      </c>
      <c r="D57" s="46"/>
      <c r="E57" s="39">
        <v>410000</v>
      </c>
      <c r="F57" s="57"/>
      <c r="G57" s="34" t="e">
        <f>E57+#REF!</f>
        <v>#REF!</v>
      </c>
      <c r="H57" s="40"/>
    </row>
    <row r="58" spans="1:10" s="36" customFormat="1" ht="21.75" customHeight="1" x14ac:dyDescent="0.35">
      <c r="A58" s="31">
        <v>19010200</v>
      </c>
      <c r="B58" s="43" t="s">
        <v>51</v>
      </c>
      <c r="C58" s="34">
        <f>F58+E58</f>
        <v>18000</v>
      </c>
      <c r="D58" s="46"/>
      <c r="E58" s="39">
        <v>18000</v>
      </c>
      <c r="F58" s="57"/>
      <c r="G58" s="34" t="e">
        <f>E58+#REF!</f>
        <v>#REF!</v>
      </c>
      <c r="H58" s="40"/>
    </row>
    <row r="59" spans="1:10" s="36" customFormat="1" ht="47.25" customHeight="1" x14ac:dyDescent="0.35">
      <c r="A59" s="31">
        <v>19010300</v>
      </c>
      <c r="B59" s="47" t="s">
        <v>52</v>
      </c>
      <c r="C59" s="34">
        <f>F59+E59</f>
        <v>13000</v>
      </c>
      <c r="D59" s="46"/>
      <c r="E59" s="39">
        <v>13000</v>
      </c>
      <c r="F59" s="57"/>
      <c r="G59" s="34" t="e">
        <f>E59+#REF!</f>
        <v>#REF!</v>
      </c>
      <c r="H59" s="40"/>
    </row>
    <row r="60" spans="1:10" s="36" customFormat="1" ht="22.5" x14ac:dyDescent="0.3">
      <c r="A60" s="33">
        <v>20000000</v>
      </c>
      <c r="B60" s="33" t="s">
        <v>6</v>
      </c>
      <c r="C60" s="34">
        <f t="shared" si="0"/>
        <v>137513913</v>
      </c>
      <c r="D60" s="34">
        <f>D61+D68+D81</f>
        <v>72167600</v>
      </c>
      <c r="E60" s="34">
        <f>E81+E88</f>
        <v>65346313</v>
      </c>
      <c r="F60" s="34">
        <f>F81</f>
        <v>8000013</v>
      </c>
      <c r="G60" s="34">
        <f t="shared" si="1"/>
        <v>137513913</v>
      </c>
      <c r="H60" s="35"/>
      <c r="J60" s="36">
        <f>E60+E14</f>
        <v>65787313</v>
      </c>
    </row>
    <row r="61" spans="1:10" s="36" customFormat="1" ht="22.5" x14ac:dyDescent="0.3">
      <c r="A61" s="33">
        <v>21000000</v>
      </c>
      <c r="B61" s="37" t="s">
        <v>7</v>
      </c>
      <c r="C61" s="34">
        <f t="shared" si="0"/>
        <v>10853700</v>
      </c>
      <c r="D61" s="34">
        <f>D62+D64+D65</f>
        <v>10853700</v>
      </c>
      <c r="E61" s="34"/>
      <c r="F61" s="34"/>
      <c r="G61" s="34">
        <f t="shared" si="1"/>
        <v>10853700</v>
      </c>
      <c r="H61" s="35"/>
    </row>
    <row r="62" spans="1:10" ht="69.75" customHeight="1" x14ac:dyDescent="0.35">
      <c r="A62" s="33">
        <v>21010000</v>
      </c>
      <c r="B62" s="37" t="s">
        <v>92</v>
      </c>
      <c r="C62" s="34">
        <f t="shared" si="0"/>
        <v>2160000</v>
      </c>
      <c r="D62" s="34">
        <f>D63</f>
        <v>2160000</v>
      </c>
      <c r="E62" s="34"/>
      <c r="F62" s="34"/>
      <c r="G62" s="34">
        <f t="shared" si="1"/>
        <v>2160000</v>
      </c>
      <c r="H62" s="35"/>
    </row>
    <row r="63" spans="1:10" ht="46.5" x14ac:dyDescent="0.35">
      <c r="A63" s="31">
        <v>21010300</v>
      </c>
      <c r="B63" s="38" t="s">
        <v>91</v>
      </c>
      <c r="C63" s="34">
        <f t="shared" si="0"/>
        <v>2160000</v>
      </c>
      <c r="D63" s="39">
        <v>2160000</v>
      </c>
      <c r="E63" s="39"/>
      <c r="F63" s="39"/>
      <c r="G63" s="34">
        <f t="shared" si="1"/>
        <v>2160000</v>
      </c>
      <c r="H63" s="40"/>
    </row>
    <row r="64" spans="1:10" x14ac:dyDescent="0.35">
      <c r="A64" s="33">
        <v>21050000</v>
      </c>
      <c r="B64" s="48" t="s">
        <v>114</v>
      </c>
      <c r="C64" s="34">
        <f t="shared" si="0"/>
        <v>6542300</v>
      </c>
      <c r="D64" s="39">
        <v>6542300</v>
      </c>
      <c r="E64" s="39"/>
      <c r="F64" s="39"/>
      <c r="G64" s="34"/>
      <c r="H64" s="40"/>
    </row>
    <row r="65" spans="1:8" ht="27" customHeight="1" x14ac:dyDescent="0.35">
      <c r="A65" s="33" t="s">
        <v>115</v>
      </c>
      <c r="B65" s="37" t="s">
        <v>116</v>
      </c>
      <c r="C65" s="34">
        <f t="shared" si="0"/>
        <v>2151400</v>
      </c>
      <c r="D65" s="34">
        <f>D66+D67</f>
        <v>2151400</v>
      </c>
      <c r="E65" s="39"/>
      <c r="F65" s="39"/>
      <c r="G65" s="34"/>
      <c r="H65" s="40"/>
    </row>
    <row r="66" spans="1:8" ht="25.5" customHeight="1" x14ac:dyDescent="0.35">
      <c r="A66" s="31" t="s">
        <v>98</v>
      </c>
      <c r="B66" s="38" t="s">
        <v>99</v>
      </c>
      <c r="C66" s="34">
        <f>D66+E66</f>
        <v>1170000</v>
      </c>
      <c r="D66" s="39">
        <v>1170000</v>
      </c>
      <c r="E66" s="39"/>
      <c r="F66" s="39"/>
      <c r="G66" s="34"/>
      <c r="H66" s="40"/>
    </row>
    <row r="67" spans="1:8" ht="46.5" x14ac:dyDescent="0.35">
      <c r="A67" s="31">
        <v>21081500</v>
      </c>
      <c r="B67" s="38" t="s">
        <v>107</v>
      </c>
      <c r="C67" s="34">
        <f>D67+E67</f>
        <v>981400</v>
      </c>
      <c r="D67" s="39">
        <v>981400</v>
      </c>
      <c r="E67" s="39"/>
      <c r="F67" s="39"/>
      <c r="G67" s="34"/>
      <c r="H67" s="40"/>
    </row>
    <row r="68" spans="1:8" s="36" customFormat="1" ht="25.5" customHeight="1" x14ac:dyDescent="0.3">
      <c r="A68" s="33">
        <v>22000000</v>
      </c>
      <c r="B68" s="37" t="s">
        <v>40</v>
      </c>
      <c r="C68" s="34">
        <f t="shared" si="0"/>
        <v>61313900</v>
      </c>
      <c r="D68" s="34">
        <f>D69+D74+D76</f>
        <v>61313900</v>
      </c>
      <c r="E68" s="34"/>
      <c r="F68" s="34"/>
      <c r="G68" s="34">
        <f t="shared" si="1"/>
        <v>61313900</v>
      </c>
      <c r="H68" s="35"/>
    </row>
    <row r="69" spans="1:8" s="36" customFormat="1" ht="27" customHeight="1" x14ac:dyDescent="0.3">
      <c r="A69" s="33" t="s">
        <v>117</v>
      </c>
      <c r="B69" s="37" t="s">
        <v>100</v>
      </c>
      <c r="C69" s="34">
        <f>D69+E69</f>
        <v>29933900</v>
      </c>
      <c r="D69" s="34">
        <f>D70+D71+D72+D73</f>
        <v>29933900</v>
      </c>
      <c r="E69" s="34"/>
      <c r="F69" s="34"/>
      <c r="G69" s="34"/>
      <c r="H69" s="35"/>
    </row>
    <row r="70" spans="1:8" s="36" customFormat="1" ht="48" customHeight="1" x14ac:dyDescent="0.35">
      <c r="A70" s="31">
        <v>22010300</v>
      </c>
      <c r="B70" s="38" t="s">
        <v>108</v>
      </c>
      <c r="C70" s="34">
        <f>D70+E70</f>
        <v>663900</v>
      </c>
      <c r="D70" s="39">
        <v>663900</v>
      </c>
      <c r="E70" s="34"/>
      <c r="F70" s="34"/>
      <c r="G70" s="34"/>
      <c r="H70" s="35"/>
    </row>
    <row r="71" spans="1:8" s="36" customFormat="1" ht="23.25" customHeight="1" x14ac:dyDescent="0.35">
      <c r="A71" s="31">
        <v>22012500</v>
      </c>
      <c r="B71" s="38" t="s">
        <v>101</v>
      </c>
      <c r="C71" s="34">
        <f>D71+E71</f>
        <v>28215000</v>
      </c>
      <c r="D71" s="39">
        <v>28215000</v>
      </c>
      <c r="E71" s="34"/>
      <c r="F71" s="34"/>
      <c r="G71" s="34"/>
      <c r="H71" s="35"/>
    </row>
    <row r="72" spans="1:8" s="36" customFormat="1" ht="22.5" customHeight="1" x14ac:dyDescent="0.35">
      <c r="A72" s="31">
        <v>22012600</v>
      </c>
      <c r="B72" s="38" t="s">
        <v>109</v>
      </c>
      <c r="C72" s="34">
        <f>D72+E72</f>
        <v>1000000</v>
      </c>
      <c r="D72" s="39">
        <v>1000000</v>
      </c>
      <c r="E72" s="34"/>
      <c r="F72" s="34"/>
      <c r="G72" s="34"/>
      <c r="H72" s="35"/>
    </row>
    <row r="73" spans="1:8" s="36" customFormat="1" ht="72" customHeight="1" x14ac:dyDescent="0.35">
      <c r="A73" s="31">
        <v>22012900</v>
      </c>
      <c r="B73" s="38" t="s">
        <v>110</v>
      </c>
      <c r="C73" s="34">
        <f>D73+E73</f>
        <v>55000</v>
      </c>
      <c r="D73" s="39">
        <v>55000</v>
      </c>
      <c r="E73" s="34"/>
      <c r="F73" s="34"/>
      <c r="G73" s="34"/>
      <c r="H73" s="35"/>
    </row>
    <row r="74" spans="1:8" ht="28.5" customHeight="1" x14ac:dyDescent="0.35">
      <c r="A74" s="33">
        <v>22080000</v>
      </c>
      <c r="B74" s="37" t="s">
        <v>41</v>
      </c>
      <c r="C74" s="34">
        <f t="shared" si="0"/>
        <v>31000000</v>
      </c>
      <c r="D74" s="34">
        <f>D75</f>
        <v>31000000</v>
      </c>
      <c r="E74" s="34"/>
      <c r="F74" s="34"/>
      <c r="G74" s="34">
        <f t="shared" si="1"/>
        <v>31000000</v>
      </c>
      <c r="H74" s="35"/>
    </row>
    <row r="75" spans="1:8" s="36" customFormat="1" ht="45" customHeight="1" x14ac:dyDescent="0.35">
      <c r="A75" s="31">
        <v>22080400</v>
      </c>
      <c r="B75" s="38" t="s">
        <v>42</v>
      </c>
      <c r="C75" s="34">
        <f t="shared" si="0"/>
        <v>31000000</v>
      </c>
      <c r="D75" s="39">
        <v>31000000</v>
      </c>
      <c r="E75" s="39"/>
      <c r="F75" s="39"/>
      <c r="G75" s="34">
        <f t="shared" si="1"/>
        <v>31000000</v>
      </c>
      <c r="H75" s="40"/>
    </row>
    <row r="76" spans="1:8" s="36" customFormat="1" x14ac:dyDescent="0.35">
      <c r="A76" s="33">
        <v>22090000</v>
      </c>
      <c r="B76" s="37" t="s">
        <v>93</v>
      </c>
      <c r="C76" s="34">
        <f t="shared" si="0"/>
        <v>380000</v>
      </c>
      <c r="D76" s="34">
        <f>D77+D78+D79+D80</f>
        <v>380000</v>
      </c>
      <c r="E76" s="39"/>
      <c r="F76" s="39"/>
      <c r="G76" s="34">
        <f t="shared" si="1"/>
        <v>380000</v>
      </c>
      <c r="H76" s="40"/>
    </row>
    <row r="77" spans="1:8" s="36" customFormat="1" ht="46.5" x14ac:dyDescent="0.35">
      <c r="A77" s="31" t="s">
        <v>102</v>
      </c>
      <c r="B77" s="38" t="s">
        <v>103</v>
      </c>
      <c r="C77" s="34">
        <f t="shared" si="0"/>
        <v>215000</v>
      </c>
      <c r="D77" s="39">
        <v>215000</v>
      </c>
      <c r="E77" s="39"/>
      <c r="F77" s="39"/>
      <c r="G77" s="34"/>
      <c r="H77" s="40"/>
    </row>
    <row r="78" spans="1:8" s="36" customFormat="1" hidden="1" x14ac:dyDescent="0.35">
      <c r="A78" s="31">
        <v>22090200</v>
      </c>
      <c r="B78" s="38" t="s">
        <v>94</v>
      </c>
      <c r="C78" s="34">
        <f t="shared" si="0"/>
        <v>0</v>
      </c>
      <c r="D78" s="39"/>
      <c r="E78" s="39"/>
      <c r="F78" s="39"/>
      <c r="G78" s="34">
        <f t="shared" si="1"/>
        <v>0</v>
      </c>
      <c r="H78" s="40"/>
    </row>
    <row r="79" spans="1:8" s="36" customFormat="1" ht="46.5" hidden="1" x14ac:dyDescent="0.35">
      <c r="A79" s="31">
        <v>22090300</v>
      </c>
      <c r="B79" s="38" t="s">
        <v>95</v>
      </c>
      <c r="C79" s="34">
        <f t="shared" si="0"/>
        <v>0</v>
      </c>
      <c r="D79" s="39"/>
      <c r="E79" s="39"/>
      <c r="F79" s="39"/>
      <c r="G79" s="34">
        <f t="shared" si="1"/>
        <v>0</v>
      </c>
      <c r="H79" s="40"/>
    </row>
    <row r="80" spans="1:8" s="36" customFormat="1" ht="24" customHeight="1" x14ac:dyDescent="0.35">
      <c r="A80" s="31">
        <v>22090400</v>
      </c>
      <c r="B80" s="38" t="s">
        <v>96</v>
      </c>
      <c r="C80" s="34">
        <f t="shared" si="0"/>
        <v>165000</v>
      </c>
      <c r="D80" s="39">
        <v>165000</v>
      </c>
      <c r="E80" s="39"/>
      <c r="F80" s="39"/>
      <c r="G80" s="34">
        <f t="shared" si="1"/>
        <v>165000</v>
      </c>
      <c r="H80" s="40"/>
    </row>
    <row r="81" spans="1:8" s="36" customFormat="1" ht="22.5" x14ac:dyDescent="0.3">
      <c r="A81" s="33">
        <v>24000000</v>
      </c>
      <c r="B81" s="48" t="s">
        <v>8</v>
      </c>
      <c r="C81" s="34">
        <f t="shared" si="0"/>
        <v>8558613</v>
      </c>
      <c r="D81" s="34"/>
      <c r="E81" s="34">
        <f>E82+E84+E87</f>
        <v>8558613</v>
      </c>
      <c r="F81" s="34">
        <f>F82+F84+F87</f>
        <v>8000013</v>
      </c>
      <c r="G81" s="34">
        <f t="shared" si="1"/>
        <v>8558613</v>
      </c>
      <c r="H81" s="35"/>
    </row>
    <row r="82" spans="1:8" s="36" customFormat="1" ht="22.5" x14ac:dyDescent="0.3">
      <c r="A82" s="33">
        <v>24060000</v>
      </c>
      <c r="B82" s="37" t="s">
        <v>19</v>
      </c>
      <c r="C82" s="34">
        <f t="shared" si="0"/>
        <v>550000</v>
      </c>
      <c r="D82" s="34"/>
      <c r="E82" s="34">
        <f>E83</f>
        <v>550000</v>
      </c>
      <c r="F82" s="34"/>
      <c r="G82" s="34">
        <f t="shared" si="1"/>
        <v>550000</v>
      </c>
      <c r="H82" s="35"/>
    </row>
    <row r="83" spans="1:8" s="36" customFormat="1" ht="48" customHeight="1" x14ac:dyDescent="0.35">
      <c r="A83" s="31">
        <v>24062100</v>
      </c>
      <c r="B83" s="38" t="s">
        <v>17</v>
      </c>
      <c r="C83" s="34">
        <f t="shared" si="0"/>
        <v>550000</v>
      </c>
      <c r="D83" s="39"/>
      <c r="E83" s="39">
        <v>550000</v>
      </c>
      <c r="F83" s="39"/>
      <c r="G83" s="34">
        <f t="shared" si="1"/>
        <v>550000</v>
      </c>
      <c r="H83" s="40"/>
    </row>
    <row r="84" spans="1:8" customFormat="1" ht="27.75" customHeight="1" x14ac:dyDescent="0.3">
      <c r="A84" s="33" t="s">
        <v>134</v>
      </c>
      <c r="B84" s="48" t="s">
        <v>133</v>
      </c>
      <c r="C84" s="34">
        <f>E84</f>
        <v>8613</v>
      </c>
      <c r="D84" s="18"/>
      <c r="E84" s="34">
        <f>F85+E86</f>
        <v>8613</v>
      </c>
      <c r="F84" s="34">
        <f>F85+F86</f>
        <v>13</v>
      </c>
    </row>
    <row r="85" spans="1:8" s="36" customFormat="1" ht="21.75" customHeight="1" x14ac:dyDescent="0.35">
      <c r="A85" s="31" t="s">
        <v>137</v>
      </c>
      <c r="B85" s="38" t="s">
        <v>135</v>
      </c>
      <c r="C85" s="34">
        <f>E85</f>
        <v>13</v>
      </c>
      <c r="D85" s="39"/>
      <c r="E85" s="39">
        <f>F85</f>
        <v>13</v>
      </c>
      <c r="F85" s="39">
        <v>13</v>
      </c>
      <c r="G85" s="34"/>
      <c r="H85" s="40"/>
    </row>
    <row r="86" spans="1:8" s="36" customFormat="1" ht="45" customHeight="1" x14ac:dyDescent="0.35">
      <c r="A86" s="31" t="s">
        <v>138</v>
      </c>
      <c r="B86" s="38" t="s">
        <v>136</v>
      </c>
      <c r="C86" s="34">
        <f>E86</f>
        <v>8600</v>
      </c>
      <c r="D86" s="39"/>
      <c r="E86" s="39">
        <v>8600</v>
      </c>
      <c r="F86" s="39"/>
      <c r="G86" s="34"/>
      <c r="H86" s="40"/>
    </row>
    <row r="87" spans="1:8" s="36" customFormat="1" ht="24" customHeight="1" x14ac:dyDescent="0.35">
      <c r="A87" s="33">
        <v>24170000</v>
      </c>
      <c r="B87" s="48" t="s">
        <v>67</v>
      </c>
      <c r="C87" s="34">
        <f t="shared" si="0"/>
        <v>8000000</v>
      </c>
      <c r="D87" s="34"/>
      <c r="E87" s="34">
        <f>F87</f>
        <v>8000000</v>
      </c>
      <c r="F87" s="39">
        <v>8000000</v>
      </c>
      <c r="G87" s="34">
        <f t="shared" si="1"/>
        <v>8000000</v>
      </c>
      <c r="H87" s="35"/>
    </row>
    <row r="88" spans="1:8" ht="21.75" customHeight="1" x14ac:dyDescent="0.35">
      <c r="A88" s="33" t="s">
        <v>118</v>
      </c>
      <c r="B88" s="37" t="s">
        <v>119</v>
      </c>
      <c r="C88" s="34">
        <f t="shared" si="0"/>
        <v>56787700</v>
      </c>
      <c r="D88" s="34"/>
      <c r="E88" s="34">
        <f>E89+E93</f>
        <v>56787700</v>
      </c>
      <c r="F88" s="34"/>
      <c r="G88" s="34">
        <f t="shared" si="1"/>
        <v>56787700</v>
      </c>
      <c r="H88" s="35"/>
    </row>
    <row r="89" spans="1:8" ht="21.75" customHeight="1" x14ac:dyDescent="0.35">
      <c r="A89" s="33" t="s">
        <v>120</v>
      </c>
      <c r="B89" s="37" t="s">
        <v>121</v>
      </c>
      <c r="C89" s="34">
        <f t="shared" si="0"/>
        <v>56787700</v>
      </c>
      <c r="D89" s="34"/>
      <c r="E89" s="34">
        <f>E90+E91+E92</f>
        <v>56787700</v>
      </c>
      <c r="F89" s="34"/>
      <c r="G89" s="34">
        <f>D89+E89</f>
        <v>56787700</v>
      </c>
      <c r="H89" s="35"/>
    </row>
    <row r="90" spans="1:8" ht="25.5" customHeight="1" x14ac:dyDescent="0.35">
      <c r="A90" s="49" t="s">
        <v>53</v>
      </c>
      <c r="B90" s="50" t="s">
        <v>54</v>
      </c>
      <c r="C90" s="34">
        <f t="shared" ref="C90:C103" si="2">D90+E90</f>
        <v>49734100</v>
      </c>
      <c r="D90" s="34"/>
      <c r="E90" s="39">
        <v>49734100</v>
      </c>
      <c r="F90" s="34"/>
      <c r="G90" s="34">
        <f>D90+E90</f>
        <v>49734100</v>
      </c>
      <c r="H90" s="40"/>
    </row>
    <row r="91" spans="1:8" x14ac:dyDescent="0.35">
      <c r="A91" s="49">
        <v>25010200</v>
      </c>
      <c r="B91" s="50" t="s">
        <v>105</v>
      </c>
      <c r="C91" s="34">
        <f t="shared" si="2"/>
        <v>6622400</v>
      </c>
      <c r="D91" s="34"/>
      <c r="E91" s="39">
        <v>6622400</v>
      </c>
      <c r="F91" s="34"/>
      <c r="G91" s="34"/>
      <c r="H91" s="40"/>
    </row>
    <row r="92" spans="1:8" x14ac:dyDescent="0.35">
      <c r="A92" s="49">
        <v>25010300</v>
      </c>
      <c r="B92" s="50" t="s">
        <v>106</v>
      </c>
      <c r="C92" s="34">
        <f t="shared" si="2"/>
        <v>431200</v>
      </c>
      <c r="D92" s="34"/>
      <c r="E92" s="39">
        <v>431200</v>
      </c>
      <c r="F92" s="34"/>
      <c r="G92" s="34"/>
      <c r="H92" s="40"/>
    </row>
    <row r="93" spans="1:8" s="36" customFormat="1" ht="21" hidden="1" customHeight="1" x14ac:dyDescent="0.3">
      <c r="A93" s="33" t="s">
        <v>122</v>
      </c>
      <c r="B93" s="37" t="s">
        <v>123</v>
      </c>
      <c r="C93" s="34">
        <f t="shared" si="2"/>
        <v>0</v>
      </c>
      <c r="D93" s="34"/>
      <c r="E93" s="34">
        <f>E94</f>
        <v>0</v>
      </c>
      <c r="F93" s="34"/>
      <c r="G93" s="34">
        <f t="shared" ref="G93:G100" si="3">D93+E93</f>
        <v>0</v>
      </c>
      <c r="H93" s="35"/>
    </row>
    <row r="94" spans="1:8" hidden="1" x14ac:dyDescent="0.35">
      <c r="A94" s="49" t="s">
        <v>55</v>
      </c>
      <c r="B94" s="43" t="s">
        <v>56</v>
      </c>
      <c r="C94" s="34">
        <f t="shared" si="2"/>
        <v>0</v>
      </c>
      <c r="D94" s="34"/>
      <c r="E94" s="39"/>
      <c r="F94" s="34"/>
      <c r="G94" s="34">
        <f t="shared" si="3"/>
        <v>0</v>
      </c>
      <c r="H94" s="40"/>
    </row>
    <row r="95" spans="1:8" x14ac:dyDescent="0.35">
      <c r="A95" s="33">
        <v>30000000</v>
      </c>
      <c r="B95" s="33" t="s">
        <v>9</v>
      </c>
      <c r="C95" s="34">
        <f t="shared" si="2"/>
        <v>15400000</v>
      </c>
      <c r="D95" s="34"/>
      <c r="E95" s="34">
        <f t="shared" ref="E95:E100" si="4">F95</f>
        <v>15400000</v>
      </c>
      <c r="F95" s="34">
        <f>F96+F98</f>
        <v>15400000</v>
      </c>
      <c r="G95" s="34">
        <f t="shared" si="3"/>
        <v>15400000</v>
      </c>
      <c r="H95" s="35"/>
    </row>
    <row r="96" spans="1:8" x14ac:dyDescent="0.35">
      <c r="A96" s="33">
        <v>31000000</v>
      </c>
      <c r="B96" s="37" t="s">
        <v>10</v>
      </c>
      <c r="C96" s="34">
        <f t="shared" si="2"/>
        <v>2600000</v>
      </c>
      <c r="D96" s="34"/>
      <c r="E96" s="34">
        <f t="shared" si="4"/>
        <v>2600000</v>
      </c>
      <c r="F96" s="34">
        <f>F97</f>
        <v>2600000</v>
      </c>
      <c r="G96" s="34">
        <f t="shared" si="3"/>
        <v>2600000</v>
      </c>
      <c r="H96" s="35"/>
    </row>
    <row r="97" spans="1:8" s="36" customFormat="1" ht="43.5" customHeight="1" x14ac:dyDescent="0.3">
      <c r="A97" s="33">
        <v>31030000</v>
      </c>
      <c r="B97" s="37" t="s">
        <v>124</v>
      </c>
      <c r="C97" s="34">
        <f t="shared" si="2"/>
        <v>2600000</v>
      </c>
      <c r="D97" s="34"/>
      <c r="E97" s="34">
        <f t="shared" si="4"/>
        <v>2600000</v>
      </c>
      <c r="F97" s="34">
        <v>2600000</v>
      </c>
      <c r="G97" s="34">
        <f t="shared" si="3"/>
        <v>2600000</v>
      </c>
      <c r="H97" s="35"/>
    </row>
    <row r="98" spans="1:8" ht="24.75" customHeight="1" x14ac:dyDescent="0.35">
      <c r="A98" s="33">
        <v>33000000</v>
      </c>
      <c r="B98" s="37" t="s">
        <v>49</v>
      </c>
      <c r="C98" s="34">
        <f t="shared" si="2"/>
        <v>12800000</v>
      </c>
      <c r="D98" s="34"/>
      <c r="E98" s="34">
        <f t="shared" si="4"/>
        <v>12800000</v>
      </c>
      <c r="F98" s="34">
        <f>F99</f>
        <v>12800000</v>
      </c>
      <c r="G98" s="34">
        <f t="shared" si="3"/>
        <v>12800000</v>
      </c>
      <c r="H98" s="35"/>
    </row>
    <row r="99" spans="1:8" s="36" customFormat="1" ht="24" customHeight="1" x14ac:dyDescent="0.3">
      <c r="A99" s="33">
        <v>33010000</v>
      </c>
      <c r="B99" s="37" t="s">
        <v>50</v>
      </c>
      <c r="C99" s="34">
        <f t="shared" si="2"/>
        <v>12800000</v>
      </c>
      <c r="D99" s="34"/>
      <c r="E99" s="51">
        <f t="shared" si="4"/>
        <v>12800000</v>
      </c>
      <c r="F99" s="51">
        <f>F100</f>
        <v>12800000</v>
      </c>
      <c r="G99" s="34">
        <f t="shared" si="3"/>
        <v>12800000</v>
      </c>
      <c r="H99" s="35"/>
    </row>
    <row r="100" spans="1:8" ht="44.25" customHeight="1" x14ac:dyDescent="0.35">
      <c r="A100" s="31">
        <v>33010100</v>
      </c>
      <c r="B100" s="50" t="s">
        <v>87</v>
      </c>
      <c r="C100" s="34">
        <f t="shared" si="2"/>
        <v>12800000</v>
      </c>
      <c r="D100" s="39"/>
      <c r="E100" s="51">
        <f t="shared" si="4"/>
        <v>12800000</v>
      </c>
      <c r="F100" s="39">
        <v>12800000</v>
      </c>
      <c r="G100" s="34">
        <f t="shared" si="3"/>
        <v>12800000</v>
      </c>
      <c r="H100" s="40"/>
    </row>
    <row r="101" spans="1:8" ht="26.25" customHeight="1" x14ac:dyDescent="0.35">
      <c r="A101" s="33">
        <v>50000000</v>
      </c>
      <c r="B101" s="33" t="s">
        <v>12</v>
      </c>
      <c r="C101" s="34">
        <f t="shared" si="2"/>
        <v>9300000</v>
      </c>
      <c r="D101" s="34"/>
      <c r="E101" s="53">
        <f>E102</f>
        <v>9300000</v>
      </c>
      <c r="F101" s="34"/>
      <c r="G101" s="34"/>
      <c r="H101" s="40"/>
    </row>
    <row r="102" spans="1:8" ht="23.25" customHeight="1" x14ac:dyDescent="0.35">
      <c r="A102" s="33">
        <v>50100000</v>
      </c>
      <c r="B102" s="37" t="s">
        <v>13</v>
      </c>
      <c r="C102" s="34">
        <f t="shared" si="2"/>
        <v>9300000</v>
      </c>
      <c r="D102" s="34"/>
      <c r="E102" s="53">
        <f>E103</f>
        <v>9300000</v>
      </c>
      <c r="F102" s="34"/>
      <c r="G102" s="34"/>
      <c r="H102" s="40"/>
    </row>
    <row r="103" spans="1:8" ht="44.25" customHeight="1" x14ac:dyDescent="0.35">
      <c r="A103" s="31">
        <v>50110000</v>
      </c>
      <c r="B103" s="38" t="s">
        <v>20</v>
      </c>
      <c r="C103" s="34">
        <f t="shared" si="2"/>
        <v>9300000</v>
      </c>
      <c r="D103" s="39"/>
      <c r="E103" s="54">
        <v>9300000</v>
      </c>
      <c r="F103" s="39"/>
      <c r="G103" s="34"/>
      <c r="H103" s="40"/>
    </row>
    <row r="104" spans="1:8" ht="26.25" customHeight="1" x14ac:dyDescent="0.35">
      <c r="A104" s="31"/>
      <c r="B104" s="75" t="s">
        <v>149</v>
      </c>
      <c r="C104" s="34">
        <f>C14+C60+C95+C101</f>
        <v>1616042013</v>
      </c>
      <c r="D104" s="34">
        <f>D14+D60+D95+D101</f>
        <v>1525554700</v>
      </c>
      <c r="E104" s="34">
        <f>E14+E60+E95+E101</f>
        <v>90487313</v>
      </c>
      <c r="F104" s="34">
        <f>F14+F60+F95+F101</f>
        <v>23400013</v>
      </c>
      <c r="G104" s="34"/>
      <c r="H104" s="40"/>
    </row>
    <row r="105" spans="1:8" s="36" customFormat="1" ht="22.5" x14ac:dyDescent="0.3">
      <c r="A105" s="33">
        <v>40000000</v>
      </c>
      <c r="B105" s="33" t="s">
        <v>22</v>
      </c>
      <c r="C105" s="34">
        <f>D105+E105</f>
        <v>1062010035</v>
      </c>
      <c r="D105" s="34">
        <f>D106</f>
        <v>1062010035</v>
      </c>
      <c r="E105" s="34"/>
      <c r="F105" s="34"/>
      <c r="G105" s="34">
        <f>D105+E105</f>
        <v>1062010035</v>
      </c>
      <c r="H105" s="35"/>
    </row>
    <row r="106" spans="1:8" s="60" customFormat="1" ht="22.5" x14ac:dyDescent="0.3">
      <c r="A106" s="33">
        <v>41000000</v>
      </c>
      <c r="B106" s="37" t="s">
        <v>11</v>
      </c>
      <c r="C106" s="34">
        <f>D106+E106</f>
        <v>1062010035</v>
      </c>
      <c r="D106" s="34">
        <f>D107+D110</f>
        <v>1062010035</v>
      </c>
      <c r="E106" s="34"/>
      <c r="F106" s="34"/>
      <c r="G106" s="34">
        <f>D106+E106</f>
        <v>1062010035</v>
      </c>
      <c r="H106" s="35"/>
    </row>
    <row r="107" spans="1:8" s="59" customFormat="1" x14ac:dyDescent="0.35">
      <c r="A107" s="33">
        <v>41030000</v>
      </c>
      <c r="B107" s="37" t="s">
        <v>140</v>
      </c>
      <c r="C107" s="34">
        <f>D107+E107</f>
        <v>499641000</v>
      </c>
      <c r="D107" s="34">
        <f>SUM(D108:D109)</f>
        <v>499641000</v>
      </c>
      <c r="E107" s="34"/>
      <c r="F107" s="61"/>
      <c r="G107" s="34">
        <f>D107+E107</f>
        <v>499641000</v>
      </c>
      <c r="H107" s="35"/>
    </row>
    <row r="108" spans="1:8" s="59" customFormat="1" ht="21.75" customHeight="1" x14ac:dyDescent="0.35">
      <c r="A108" s="31">
        <v>41033900</v>
      </c>
      <c r="B108" s="38" t="s">
        <v>88</v>
      </c>
      <c r="C108" s="34">
        <f>D108+E108</f>
        <v>310037000</v>
      </c>
      <c r="D108" s="39">
        <v>310037000</v>
      </c>
      <c r="E108" s="39"/>
      <c r="F108" s="52"/>
      <c r="G108" s="58">
        <f>D108+E108</f>
        <v>310037000</v>
      </c>
      <c r="H108" s="40"/>
    </row>
    <row r="109" spans="1:8" s="59" customFormat="1" ht="26.25" customHeight="1" x14ac:dyDescent="0.35">
      <c r="A109" s="31">
        <v>41034200</v>
      </c>
      <c r="B109" s="43" t="s">
        <v>89</v>
      </c>
      <c r="C109" s="34">
        <f>D109+E109</f>
        <v>189604000</v>
      </c>
      <c r="D109" s="39">
        <v>189604000</v>
      </c>
      <c r="E109" s="39"/>
      <c r="F109" s="52"/>
      <c r="G109" s="58">
        <f>D109+E109</f>
        <v>189604000</v>
      </c>
      <c r="H109" s="40"/>
    </row>
    <row r="110" spans="1:8" s="59" customFormat="1" ht="26.25" customHeight="1" x14ac:dyDescent="0.35">
      <c r="A110" s="33">
        <v>41050000</v>
      </c>
      <c r="B110" s="37" t="s">
        <v>141</v>
      </c>
      <c r="C110" s="34">
        <f t="shared" ref="C110:C118" si="5">D110</f>
        <v>562369035</v>
      </c>
      <c r="D110" s="34">
        <f>D111+D112+D113+D114+D115+D116+D117+D118</f>
        <v>562369035</v>
      </c>
      <c r="E110" s="39"/>
      <c r="F110" s="52"/>
      <c r="G110" s="58"/>
      <c r="H110" s="40"/>
    </row>
    <row r="111" spans="1:8" s="59" customFormat="1" ht="141.75" customHeight="1" x14ac:dyDescent="0.35">
      <c r="A111" s="31">
        <v>41050100</v>
      </c>
      <c r="B111" s="38" t="s">
        <v>146</v>
      </c>
      <c r="C111" s="34">
        <f t="shared" si="5"/>
        <v>243295200</v>
      </c>
      <c r="D111" s="39">
        <v>243295200</v>
      </c>
      <c r="E111" s="39"/>
      <c r="F111" s="52"/>
      <c r="G111" s="58"/>
      <c r="H111" s="40"/>
    </row>
    <row r="112" spans="1:8" s="59" customFormat="1" ht="50.25" customHeight="1" x14ac:dyDescent="0.35">
      <c r="A112" s="31">
        <v>41050200</v>
      </c>
      <c r="B112" s="38" t="s">
        <v>147</v>
      </c>
      <c r="C112" s="34">
        <f t="shared" si="5"/>
        <v>522835</v>
      </c>
      <c r="D112" s="39">
        <v>522835</v>
      </c>
      <c r="E112" s="39"/>
      <c r="F112" s="52"/>
      <c r="G112" s="58"/>
      <c r="H112" s="40"/>
    </row>
    <row r="113" spans="1:8" s="59" customFormat="1" ht="141.75" customHeight="1" x14ac:dyDescent="0.35">
      <c r="A113" s="31">
        <v>41050300</v>
      </c>
      <c r="B113" s="38" t="s">
        <v>154</v>
      </c>
      <c r="C113" s="34">
        <f t="shared" si="5"/>
        <v>303607200</v>
      </c>
      <c r="D113" s="39">
        <v>303607200</v>
      </c>
      <c r="E113" s="39"/>
      <c r="F113" s="52"/>
      <c r="G113" s="58"/>
      <c r="H113" s="40"/>
    </row>
    <row r="114" spans="1:8" s="59" customFormat="1" ht="116.25" customHeight="1" x14ac:dyDescent="0.35">
      <c r="A114" s="31">
        <v>41050700</v>
      </c>
      <c r="B114" s="38" t="s">
        <v>148</v>
      </c>
      <c r="C114" s="34">
        <f t="shared" si="5"/>
        <v>1693900</v>
      </c>
      <c r="D114" s="39">
        <v>1693900</v>
      </c>
      <c r="E114" s="39"/>
      <c r="F114" s="52"/>
      <c r="G114" s="58"/>
      <c r="H114" s="40"/>
    </row>
    <row r="115" spans="1:8" s="59" customFormat="1" ht="29.25" customHeight="1" x14ac:dyDescent="0.35">
      <c r="A115" s="31">
        <v>41051000</v>
      </c>
      <c r="B115" s="38" t="s">
        <v>155</v>
      </c>
      <c r="C115" s="34">
        <f t="shared" si="5"/>
        <v>1517300</v>
      </c>
      <c r="D115" s="39">
        <v>1517300</v>
      </c>
      <c r="E115" s="39"/>
      <c r="F115" s="52"/>
      <c r="G115" s="58"/>
      <c r="H115" s="40"/>
    </row>
    <row r="116" spans="1:8" s="59" customFormat="1" ht="45.75" customHeight="1" x14ac:dyDescent="0.35">
      <c r="A116" s="31">
        <v>41051200</v>
      </c>
      <c r="B116" s="38" t="s">
        <v>153</v>
      </c>
      <c r="C116" s="34">
        <f t="shared" si="5"/>
        <v>1733500</v>
      </c>
      <c r="D116" s="39">
        <v>1733500</v>
      </c>
      <c r="E116" s="39"/>
      <c r="F116" s="52"/>
      <c r="G116" s="58"/>
      <c r="H116" s="40"/>
    </row>
    <row r="117" spans="1:8" s="59" customFormat="1" ht="44.25" customHeight="1" x14ac:dyDescent="0.35">
      <c r="A117" s="31">
        <v>41051500</v>
      </c>
      <c r="B117" s="38" t="s">
        <v>156</v>
      </c>
      <c r="C117" s="34">
        <f t="shared" si="5"/>
        <v>8343500</v>
      </c>
      <c r="D117" s="39">
        <v>8343500</v>
      </c>
      <c r="E117" s="39"/>
      <c r="F117" s="52"/>
      <c r="G117" s="58"/>
      <c r="H117" s="40"/>
    </row>
    <row r="118" spans="1:8" s="59" customFormat="1" ht="47.25" customHeight="1" x14ac:dyDescent="0.35">
      <c r="A118" s="31">
        <v>41052000</v>
      </c>
      <c r="B118" s="38" t="s">
        <v>145</v>
      </c>
      <c r="C118" s="34">
        <f t="shared" si="5"/>
        <v>1655600</v>
      </c>
      <c r="D118" s="39">
        <v>1655600</v>
      </c>
      <c r="E118" s="39"/>
      <c r="F118" s="52"/>
      <c r="G118" s="58"/>
      <c r="H118" s="40"/>
    </row>
    <row r="119" spans="1:8" ht="28.5" customHeight="1" x14ac:dyDescent="0.35">
      <c r="A119" s="33"/>
      <c r="B119" s="37" t="s">
        <v>132</v>
      </c>
      <c r="C119" s="34">
        <f>C104+C105</f>
        <v>2678052048</v>
      </c>
      <c r="D119" s="34">
        <f>D104+D105</f>
        <v>2587564735</v>
      </c>
      <c r="E119" s="34">
        <f>E104+E105</f>
        <v>90487313</v>
      </c>
      <c r="F119" s="34">
        <f>F104+F105</f>
        <v>23400013</v>
      </c>
      <c r="G119" s="34">
        <f>D119+E119</f>
        <v>2678052048</v>
      </c>
      <c r="H119" s="35"/>
    </row>
    <row r="120" spans="1:8" ht="57.75" customHeight="1" x14ac:dyDescent="0.35"/>
    <row r="121" spans="1:8" ht="27.75" customHeight="1" x14ac:dyDescent="0.35">
      <c r="B121" s="81" t="s">
        <v>139</v>
      </c>
      <c r="C121" s="81"/>
      <c r="D121" s="81"/>
      <c r="E121" s="81"/>
    </row>
    <row r="122" spans="1:8" ht="27.75" customHeight="1" x14ac:dyDescent="0.35">
      <c r="B122" s="55"/>
      <c r="C122" s="55"/>
      <c r="D122" s="55"/>
      <c r="E122" s="55"/>
    </row>
    <row r="123" spans="1:8" ht="21.75" hidden="1" customHeight="1" x14ac:dyDescent="0.35">
      <c r="B123" s="55"/>
      <c r="C123" s="55"/>
      <c r="D123" s="55"/>
      <c r="E123" s="55"/>
    </row>
    <row r="124" spans="1:8" ht="23.25" hidden="1" customHeight="1" thickBot="1" x14ac:dyDescent="0.4">
      <c r="A124" s="63"/>
      <c r="B124" s="67" t="s">
        <v>31</v>
      </c>
      <c r="C124" s="65">
        <f>C119-C105</f>
        <v>1616042013</v>
      </c>
      <c r="D124" s="65">
        <f>D119-D105</f>
        <v>1525554700</v>
      </c>
      <c r="E124" s="65">
        <f>E119-E105</f>
        <v>90487313</v>
      </c>
      <c r="F124" s="66">
        <f>F119-F105</f>
        <v>23400013</v>
      </c>
      <c r="G124" s="56"/>
      <c r="H124" s="56"/>
    </row>
    <row r="125" spans="1:8" ht="39.75" hidden="1" customHeight="1" thickBot="1" x14ac:dyDescent="0.4">
      <c r="C125" s="56"/>
      <c r="E125" s="56"/>
      <c r="F125" s="56"/>
      <c r="G125" s="56"/>
      <c r="H125" s="56"/>
    </row>
    <row r="126" spans="1:8" ht="33" hidden="1" customHeight="1" x14ac:dyDescent="0.35">
      <c r="A126" s="68"/>
      <c r="B126" s="69" t="s">
        <v>142</v>
      </c>
      <c r="C126" s="70"/>
      <c r="D126" s="74">
        <v>5867200</v>
      </c>
      <c r="E126" s="70"/>
      <c r="F126" s="71"/>
      <c r="G126" s="56"/>
      <c r="H126" s="56"/>
    </row>
    <row r="127" spans="1:8" ht="18.75" hidden="1" customHeight="1" thickBot="1" x14ac:dyDescent="0.4">
      <c r="A127" s="72"/>
      <c r="B127" s="62"/>
      <c r="C127" s="62"/>
      <c r="D127" s="62"/>
      <c r="E127" s="62"/>
      <c r="F127" s="73"/>
    </row>
    <row r="128" spans="1:8" ht="36.75" hidden="1" customHeight="1" thickBot="1" x14ac:dyDescent="0.4">
      <c r="A128" s="63"/>
      <c r="B128" s="64" t="s">
        <v>143</v>
      </c>
      <c r="C128" s="65">
        <f>D128+E128</f>
        <v>2672184848</v>
      </c>
      <c r="D128" s="65">
        <f>D119-D126</f>
        <v>2581697535</v>
      </c>
      <c r="E128" s="65">
        <f>E119</f>
        <v>90487313</v>
      </c>
      <c r="F128" s="66">
        <f>F119</f>
        <v>23400013</v>
      </c>
    </row>
    <row r="129" hidden="1" x14ac:dyDescent="0.35"/>
  </sheetData>
  <mergeCells count="14">
    <mergeCell ref="B121:E121"/>
    <mergeCell ref="G9:G12"/>
    <mergeCell ref="F10:F12"/>
    <mergeCell ref="E10:E12"/>
    <mergeCell ref="E2:F2"/>
    <mergeCell ref="E1:F1"/>
    <mergeCell ref="E9:F9"/>
    <mergeCell ref="E4:F4"/>
    <mergeCell ref="E3:F3"/>
    <mergeCell ref="A6:G6"/>
    <mergeCell ref="A9:A12"/>
    <mergeCell ref="C9:C12"/>
    <mergeCell ref="B9:B12"/>
    <mergeCell ref="D9:D12"/>
  </mergeCells>
  <phoneticPr fontId="2" type="noConversion"/>
  <printOptions horizontalCentered="1"/>
  <pageMargins left="0.19685039370078741" right="0.19685039370078741" top="0.87" bottom="0.26" header="0.31496062992125984" footer="0.2"/>
  <pageSetup paperSize="9" scale="54" fitToHeight="6" orientation="landscape" r:id="rId1"/>
  <headerFooter alignWithMargins="0"/>
  <rowBreaks count="3" manualBreakCount="3">
    <brk id="32" max="5" man="1"/>
    <brk id="61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69</v>
      </c>
      <c r="C3" s="18" t="s">
        <v>70</v>
      </c>
      <c r="D3" s="18" t="s">
        <v>71</v>
      </c>
      <c r="E3" s="18"/>
      <c r="F3" s="18"/>
    </row>
    <row r="4" spans="1:7" ht="15.75" x14ac:dyDescent="0.2">
      <c r="A4" s="1" t="s">
        <v>57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59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61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63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68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82"/>
      <c r="D2" s="82"/>
      <c r="E2" s="82"/>
      <c r="F2" s="82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83" t="s">
        <v>32</v>
      </c>
      <c r="B8" s="83"/>
      <c r="C8" s="83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23</v>
      </c>
      <c r="B11" s="12" t="s">
        <v>24</v>
      </c>
      <c r="C11" s="12" t="s">
        <v>25</v>
      </c>
    </row>
    <row r="12" spans="1:12" ht="19.5" customHeight="1" x14ac:dyDescent="0.2">
      <c r="A12" s="13" t="s">
        <v>26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27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28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29</v>
      </c>
      <c r="B15" s="13">
        <f>SUM(B12:B14)</f>
        <v>42784600</v>
      </c>
      <c r="C15" s="15" t="s">
        <v>30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84"/>
      <c r="B20" s="84"/>
      <c r="C20" s="84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2018-12-22T09:58:53Z</cp:lastPrinted>
  <dcterms:created xsi:type="dcterms:W3CDTF">2009-01-05T08:10:25Z</dcterms:created>
  <dcterms:modified xsi:type="dcterms:W3CDTF">2018-12-28T08:36:04Z</dcterms:modified>
</cp:coreProperties>
</file>