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3\"/>
    </mc:Choice>
  </mc:AlternateContent>
  <bookViews>
    <workbookView xWindow="120" yWindow="120" windowWidth="9720" windowHeight="7320"/>
  </bookViews>
  <sheets>
    <sheet name="додаток 5" sheetId="3" r:id="rId1"/>
  </sheets>
  <definedNames>
    <definedName name="_xlnm.Print_Area" localSheetId="0">'додаток 5'!$A$1:$K$43</definedName>
  </definedNames>
  <calcPr calcId="162913"/>
</workbook>
</file>

<file path=xl/calcChain.xml><?xml version="1.0" encoding="utf-8"?>
<calcChain xmlns="http://schemas.openxmlformats.org/spreadsheetml/2006/main">
  <c r="K14" i="3" l="1"/>
  <c r="G14" i="3"/>
  <c r="D16" i="3"/>
  <c r="I36" i="3"/>
  <c r="I28" i="3"/>
  <c r="I19" i="3"/>
  <c r="I41" i="3" s="1"/>
  <c r="I17" i="3"/>
  <c r="I12" i="3"/>
  <c r="I10" i="3"/>
  <c r="E38" i="3"/>
  <c r="F38" i="3"/>
  <c r="G38" i="3"/>
  <c r="H38" i="3"/>
  <c r="I38" i="3"/>
  <c r="J38" i="3"/>
  <c r="K38" i="3"/>
  <c r="D40" i="3"/>
  <c r="D11" i="3"/>
  <c r="D10" i="3"/>
  <c r="E10" i="3"/>
  <c r="E19" i="3"/>
  <c r="D19" i="3" s="1"/>
  <c r="E28" i="3"/>
  <c r="E34" i="3"/>
  <c r="E12" i="3"/>
  <c r="E41" i="3" s="1"/>
  <c r="E36" i="3"/>
  <c r="E17" i="3"/>
  <c r="F10" i="3"/>
  <c r="F19" i="3"/>
  <c r="F28" i="3"/>
  <c r="F41" i="3" s="1"/>
  <c r="F34" i="3"/>
  <c r="F12" i="3"/>
  <c r="F36" i="3"/>
  <c r="F17" i="3"/>
  <c r="G10" i="3"/>
  <c r="G19" i="3"/>
  <c r="G28" i="3"/>
  <c r="G41" i="3" s="1"/>
  <c r="G34" i="3"/>
  <c r="G12" i="3"/>
  <c r="G36" i="3"/>
  <c r="G17" i="3"/>
  <c r="H10" i="3"/>
  <c r="H19" i="3"/>
  <c r="H41" i="3" s="1"/>
  <c r="H30" i="3"/>
  <c r="D30" i="3" s="1"/>
  <c r="H31" i="3"/>
  <c r="D31" i="3" s="1"/>
  <c r="H32" i="3"/>
  <c r="D32" i="3" s="1"/>
  <c r="H34" i="3"/>
  <c r="H12" i="3"/>
  <c r="H36" i="3"/>
  <c r="H17" i="3"/>
  <c r="J10" i="3"/>
  <c r="J19" i="3"/>
  <c r="J28" i="3"/>
  <c r="J41" i="3" s="1"/>
  <c r="J34" i="3"/>
  <c r="J12" i="3"/>
  <c r="J36" i="3"/>
  <c r="J17" i="3"/>
  <c r="K10" i="3"/>
  <c r="K19" i="3"/>
  <c r="K28" i="3"/>
  <c r="K41" i="3" s="1"/>
  <c r="K34" i="3"/>
  <c r="K12" i="3"/>
  <c r="K36" i="3"/>
  <c r="K17" i="3"/>
  <c r="D39" i="3"/>
  <c r="D38" i="3"/>
  <c r="D29" i="3"/>
  <c r="D33" i="3"/>
  <c r="D35" i="3"/>
  <c r="D34" i="3"/>
  <c r="D13" i="3"/>
  <c r="D14" i="3"/>
  <c r="D15" i="3"/>
  <c r="D37" i="3"/>
  <c r="D36" i="3" s="1"/>
  <c r="D18" i="3"/>
  <c r="D17" i="3" s="1"/>
  <c r="D20" i="3"/>
  <c r="D21" i="3"/>
  <c r="D27" i="3"/>
  <c r="D22" i="3"/>
  <c r="D23" i="3"/>
  <c r="D26" i="3"/>
  <c r="D25" i="3"/>
  <c r="D24" i="3"/>
  <c r="D12" i="3"/>
  <c r="H28" i="3"/>
  <c r="D28" i="3" l="1"/>
  <c r="D41" i="3"/>
</calcChain>
</file>

<file path=xl/sharedStrings.xml><?xml version="1.0" encoding="utf-8"?>
<sst xmlns="http://schemas.openxmlformats.org/spreadsheetml/2006/main" count="98" uniqueCount="84">
  <si>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</si>
  <si>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</si>
  <si>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</si>
  <si>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</si>
  <si>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</si>
  <si>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</si>
  <si>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 xml:space="preserve">до рішення міської ради </t>
  </si>
  <si>
    <t>VII скликання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</si>
  <si>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</si>
  <si>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</si>
  <si>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</si>
  <si>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</si>
  <si>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</si>
  <si>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Зміни до захищених статей видатків міського бюджету на 2018 рік</t>
  </si>
  <si>
    <t>0200000</t>
  </si>
  <si>
    <t>Виконавчий комітет Чернівецької міської ради</t>
  </si>
  <si>
    <t>Фінансове управління Чернівецької міської ради</t>
  </si>
  <si>
    <t>0800000</t>
  </si>
  <si>
    <t>0813104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</si>
  <si>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</si>
  <si>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0210160</t>
  </si>
  <si>
    <t>1000000</t>
  </si>
  <si>
    <t>1010160</t>
  </si>
  <si>
    <t>3710160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</si>
  <si>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</si>
  <si>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</si>
  <si>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0160</t>
  </si>
  <si>
    <t>1100</t>
  </si>
  <si>
    <t>3104</t>
  </si>
  <si>
    <t>Управління культури Чернівецької міської ради</t>
  </si>
  <si>
    <t xml:space="preserve">Департамент праці та соціального захисту населення Чернівецької міської ради </t>
  </si>
  <si>
    <t>Додаток 5</t>
  </si>
  <si>
    <t>1014030</t>
  </si>
  <si>
    <t>4030</t>
  </si>
  <si>
    <t>1014060</t>
  </si>
  <si>
    <t>4060</t>
  </si>
  <si>
    <t>1014081</t>
  </si>
  <si>
    <t>4081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</si>
  <si>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</si>
  <si>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</si>
  <si>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</si>
  <si>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</si>
  <si>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</si>
  <si>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</si>
  <si>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</si>
  <si>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</si>
  <si>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</si>
  <si>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</si>
  <si>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</si>
  <si>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зв'язку</t>
  </si>
  <si>
    <t>0813180</t>
  </si>
  <si>
    <t>3180</t>
  </si>
  <si>
    <t>0813210</t>
  </si>
  <si>
    <t>3210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</si>
  <si>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</si>
  <si>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</si>
  <si>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</si>
  <si>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</si>
  <si>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Керівництво і управління у відповідній сфері у містах (місті Києві), селищах, селах, об"єднаних територіальних громадах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</si>
  <si>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</si>
  <si>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Департамент житлово-комунального господарства Чернівецької міської ради</t>
  </si>
  <si>
    <t>1210160</t>
  </si>
  <si>
    <t>0600000</t>
  </si>
  <si>
    <t>Управління освіти Чернівецької міської ради</t>
  </si>
  <si>
    <t>0611020</t>
  </si>
  <si>
    <t>0611090</t>
  </si>
  <si>
    <t>0611110</t>
  </si>
  <si>
    <t>1020</t>
  </si>
  <si>
    <t>1090</t>
  </si>
  <si>
    <t>1110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</si>
  <si>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</si>
  <si>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Надання позашкільної освіти позашкільними закладами освіти, заходи із позашкільної роботи з дітьми</t>
  </si>
  <si>
    <t>Підготовка кадрів професійно-технічними закладами та іншими закладами освіти</t>
  </si>
  <si>
    <t>0610160</t>
  </si>
  <si>
    <t>0700000</t>
  </si>
  <si>
    <t>0710160</t>
  </si>
  <si>
    <t>Управління охорони здоров'я Чернівецької міської ради</t>
  </si>
  <si>
    <t>0810160</t>
  </si>
  <si>
    <t>1610160</t>
  </si>
  <si>
    <t>Департамент містобудівного комплексу та земельних відносин Чернівецької міської ради</t>
  </si>
  <si>
    <t>3718600</t>
  </si>
  <si>
    <t>8600</t>
  </si>
  <si>
    <t>Обслуговування місцевого боргу</t>
  </si>
  <si>
    <t>20.12.2018 № 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</si>
</sst>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0" fontId="4" fillId="0" borderId="0" xfId="0" applyFont="1" applyFill="1"/>
    <xf numFmtId="0" fontId="3" fillId="0" borderId="0" xfId="0" applyFont="1" applyFill="1"/>
    <xf numFmtId="49" fontId="2" fillId="0" borderId="1" xfId="0" quotePrefix="1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/>
    <xf numFmtId="1" fontId="1" fillId="0" borderId="0" xfId="0" applyNumberFormat="1" applyFont="1"/>
    <xf numFmtId="1" fontId="2" fillId="0" borderId="1" xfId="0" quotePrefix="1" applyNumberFormat="1" applyFont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right" vertical="center"/>
    </xf>
    <xf numFmtId="1" fontId="1" fillId="0" borderId="1" xfId="0" applyNumberFormat="1" applyFont="1" applyFill="1" applyBorder="1" applyAlignment="1">
      <alignment horizontal="right" vertical="center"/>
    </xf>
    <xf numFmtId="1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1" fontId="1" fillId="0" borderId="1" xfId="0" quotePrefix="1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2" fillId="0" borderId="1" xfId="0" quotePrefix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zoomScale="75" zoomScaleNormal="75" zoomScaleSheetLayoutView="50" workbookViewId="0">
      <pane ySplit="9" topLeftCell="A10" activePane="bottomLeft" state="frozen"/>
      <selection pane="bottomLeft" activeCell="A5" sqref="A5:K5"/>
    </sheetView>
  </sheetViews>
  <sheetFormatPr defaultColWidth="13.5703125" defaultRowHeight="44.25" customHeight="1" x14ac:dyDescent="0.3"/>
  <cols>
    <col min="1" max="2" width="18.42578125" style="1" customWidth="1"/>
    <col min="3" max="3" width="67.85546875" style="1" customWidth="1"/>
    <col min="4" max="11" width="16.5703125" style="1" customWidth="1"/>
    <col min="12" max="16384" width="13.5703125" style="1"/>
  </cols>
  <sheetData>
    <row r="1" spans="1:13" ht="20.25" customHeight="1" x14ac:dyDescent="0.3">
      <c r="A1" s="5"/>
      <c r="B1" s="5"/>
      <c r="C1" s="5"/>
      <c r="D1" s="5"/>
      <c r="E1" s="5"/>
      <c r="F1" s="5"/>
      <c r="G1" s="5"/>
      <c r="H1" s="5"/>
      <c r="I1" s="5"/>
      <c r="J1" s="5" t="s">
        <v>31</v>
      </c>
      <c r="K1" s="5"/>
    </row>
    <row r="2" spans="1:13" ht="20.2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 t="s">
        <v>6</v>
      </c>
      <c r="K2" s="5"/>
    </row>
    <row r="3" spans="1:13" ht="20.25" customHeight="1" x14ac:dyDescent="0.3">
      <c r="A3" s="5"/>
      <c r="B3" s="5"/>
      <c r="C3" s="5"/>
      <c r="D3" s="5"/>
      <c r="E3" s="5"/>
      <c r="F3" s="5"/>
      <c r="G3" s="5"/>
      <c r="H3" s="6"/>
      <c r="I3" s="6"/>
      <c r="J3" s="6" t="s">
        <v>7</v>
      </c>
      <c r="K3" s="5"/>
    </row>
    <row r="4" spans="1:13" ht="20.25" customHeight="1" x14ac:dyDescent="0.3">
      <c r="A4" s="5"/>
      <c r="B4" s="5"/>
      <c r="C4" s="5"/>
      <c r="D4" s="5"/>
      <c r="E4" s="5"/>
      <c r="F4" s="5"/>
      <c r="G4" s="7"/>
      <c r="H4" s="6"/>
      <c r="I4" s="6"/>
      <c r="J4" s="6" t="s">
        <v>83</v>
      </c>
      <c r="K4" s="5"/>
    </row>
    <row r="5" spans="1:13" ht="25.5" customHeight="1" x14ac:dyDescent="0.3">
      <c r="A5" s="38" t="s">
        <v>13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3" ht="30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8" t="s">
        <v>4</v>
      </c>
    </row>
    <row r="7" spans="1:13" ht="37.9" customHeight="1" x14ac:dyDescent="0.3">
      <c r="A7" s="37" t="s">
        <v>11</v>
      </c>
      <c r="B7" s="37" t="s">
        <v>12</v>
      </c>
      <c r="C7" s="40" t="s">
        <v>10</v>
      </c>
      <c r="D7" s="39" t="s">
        <v>2</v>
      </c>
      <c r="E7" s="39"/>
      <c r="F7" s="39"/>
      <c r="G7" s="39"/>
      <c r="H7" s="39"/>
      <c r="I7" s="39"/>
      <c r="J7" s="39"/>
      <c r="K7" s="39"/>
    </row>
    <row r="8" spans="1:13" ht="37.15" customHeight="1" x14ac:dyDescent="0.3">
      <c r="A8" s="37"/>
      <c r="B8" s="37"/>
      <c r="C8" s="40"/>
      <c r="D8" s="39" t="s">
        <v>0</v>
      </c>
      <c r="E8" s="39" t="s">
        <v>1</v>
      </c>
      <c r="F8" s="39"/>
      <c r="G8" s="39"/>
      <c r="H8" s="39"/>
      <c r="I8" s="39"/>
      <c r="J8" s="39"/>
      <c r="K8" s="40" t="s">
        <v>5</v>
      </c>
    </row>
    <row r="9" spans="1:13" ht="57.75" customHeight="1" x14ac:dyDescent="0.3">
      <c r="A9" s="37"/>
      <c r="B9" s="37"/>
      <c r="C9" s="40"/>
      <c r="D9" s="39"/>
      <c r="E9" s="30">
        <v>2111</v>
      </c>
      <c r="F9" s="30">
        <v>2120</v>
      </c>
      <c r="G9" s="30">
        <v>2230</v>
      </c>
      <c r="H9" s="30">
        <v>2270</v>
      </c>
      <c r="I9" s="30">
        <v>2420</v>
      </c>
      <c r="J9" s="30">
        <v>2730</v>
      </c>
      <c r="K9" s="40"/>
    </row>
    <row r="10" spans="1:13" s="3" customFormat="1" ht="33.75" customHeight="1" x14ac:dyDescent="0.3">
      <c r="A10" s="32" t="s">
        <v>14</v>
      </c>
      <c r="B10" s="32"/>
      <c r="C10" s="16" t="s">
        <v>15</v>
      </c>
      <c r="D10" s="33">
        <f>D11</f>
        <v>-32000</v>
      </c>
      <c r="E10" s="33">
        <f t="shared" ref="E10:K10" si="0">E11</f>
        <v>-7000</v>
      </c>
      <c r="F10" s="33">
        <f t="shared" si="0"/>
        <v>-25000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3">
        <f t="shared" si="0"/>
        <v>0</v>
      </c>
      <c r="K10" s="33">
        <f t="shared" si="0"/>
        <v>0</v>
      </c>
      <c r="M10" s="18"/>
    </row>
    <row r="11" spans="1:13" s="3" customFormat="1" ht="65.25" customHeight="1" x14ac:dyDescent="0.3">
      <c r="A11" s="31" t="s">
        <v>20</v>
      </c>
      <c r="B11" s="31" t="s">
        <v>26</v>
      </c>
      <c r="C11" s="26" t="s">
        <v>58</v>
      </c>
      <c r="D11" s="34">
        <f>SUM(E11:K11)</f>
        <v>-32000</v>
      </c>
      <c r="E11" s="35">
        <v>-7000</v>
      </c>
      <c r="F11" s="34">
        <v>-25000</v>
      </c>
      <c r="G11" s="33"/>
      <c r="H11" s="33"/>
      <c r="I11" s="33"/>
      <c r="J11" s="33"/>
      <c r="K11" s="34"/>
      <c r="M11" s="18"/>
    </row>
    <row r="12" spans="1:13" s="3" customFormat="1" ht="37.5" customHeight="1" x14ac:dyDescent="0.3">
      <c r="A12" s="32" t="s">
        <v>62</v>
      </c>
      <c r="B12" s="32"/>
      <c r="C12" s="16" t="s">
        <v>63</v>
      </c>
      <c r="D12" s="33">
        <f t="shared" ref="D12:K12" si="1">SUM(D13:D16)</f>
        <v>-3206000</v>
      </c>
      <c r="E12" s="33">
        <f t="shared" si="1"/>
        <v>1822300</v>
      </c>
      <c r="F12" s="33">
        <f t="shared" si="1"/>
        <v>410900</v>
      </c>
      <c r="G12" s="33">
        <f t="shared" si="1"/>
        <v>-1706000</v>
      </c>
      <c r="H12" s="33">
        <f t="shared" si="1"/>
        <v>-3463200</v>
      </c>
      <c r="I12" s="33">
        <f t="shared" si="1"/>
        <v>0</v>
      </c>
      <c r="J12" s="33">
        <f t="shared" si="1"/>
        <v>0</v>
      </c>
      <c r="K12" s="33">
        <f t="shared" si="1"/>
        <v>-270000</v>
      </c>
      <c r="M12" s="18"/>
    </row>
    <row r="13" spans="1:13" s="3" customFormat="1" ht="65.25" customHeight="1" x14ac:dyDescent="0.3">
      <c r="A13" s="31" t="s">
        <v>73</v>
      </c>
      <c r="B13" s="31" t="s">
        <v>26</v>
      </c>
      <c r="C13" s="26" t="s">
        <v>58</v>
      </c>
      <c r="D13" s="34">
        <f>SUM(E13:K13)</f>
        <v>0</v>
      </c>
      <c r="E13" s="34">
        <v>-8200</v>
      </c>
      <c r="F13" s="34">
        <v>8200</v>
      </c>
      <c r="G13" s="34"/>
      <c r="H13" s="33"/>
      <c r="I13" s="33"/>
      <c r="J13" s="33"/>
      <c r="K13" s="33"/>
      <c r="M13" s="18"/>
    </row>
    <row r="14" spans="1:13" s="3" customFormat="1" ht="81.75" customHeight="1" x14ac:dyDescent="0.3">
      <c r="A14" s="31" t="s">
        <v>64</v>
      </c>
      <c r="B14" s="31" t="s">
        <v>67</v>
      </c>
      <c r="C14" s="26" t="s">
        <v>70</v>
      </c>
      <c r="D14" s="34">
        <f>SUM(E14:K14)</f>
        <v>640600</v>
      </c>
      <c r="E14" s="35">
        <v>2000500</v>
      </c>
      <c r="F14" s="34">
        <v>440100</v>
      </c>
      <c r="G14" s="34">
        <f>-1300000-400000</f>
        <v>-1700000</v>
      </c>
      <c r="H14" s="33"/>
      <c r="I14" s="33"/>
      <c r="J14" s="33"/>
      <c r="K14" s="34">
        <f>-500000+400000</f>
        <v>-100000</v>
      </c>
      <c r="M14" s="18"/>
    </row>
    <row r="15" spans="1:13" s="3" customFormat="1" ht="46.5" customHeight="1" x14ac:dyDescent="0.3">
      <c r="A15" s="31" t="s">
        <v>65</v>
      </c>
      <c r="B15" s="31" t="s">
        <v>68</v>
      </c>
      <c r="C15" s="26" t="s">
        <v>71</v>
      </c>
      <c r="D15" s="34">
        <f>SUM(E15:K15)</f>
        <v>-200000</v>
      </c>
      <c r="E15" s="35"/>
      <c r="F15" s="34"/>
      <c r="G15" s="33"/>
      <c r="H15" s="33"/>
      <c r="I15" s="33"/>
      <c r="J15" s="33"/>
      <c r="K15" s="34">
        <v>-200000</v>
      </c>
      <c r="M15" s="18"/>
    </row>
    <row r="16" spans="1:13" s="3" customFormat="1" ht="51" customHeight="1" x14ac:dyDescent="0.3">
      <c r="A16" s="31" t="s">
        <v>66</v>
      </c>
      <c r="B16" s="31" t="s">
        <v>69</v>
      </c>
      <c r="C16" s="26" t="s">
        <v>72</v>
      </c>
      <c r="D16" s="34">
        <f>SUM(E16:K16)</f>
        <v>-3646600</v>
      </c>
      <c r="E16" s="35">
        <v>-170000</v>
      </c>
      <c r="F16" s="34">
        <v>-37400</v>
      </c>
      <c r="G16" s="34">
        <v>-6000</v>
      </c>
      <c r="H16" s="34">
        <v>-3463200</v>
      </c>
      <c r="I16" s="34"/>
      <c r="J16" s="33"/>
      <c r="K16" s="34">
        <v>30000</v>
      </c>
      <c r="M16" s="18"/>
    </row>
    <row r="17" spans="1:13" s="3" customFormat="1" ht="51" customHeight="1" x14ac:dyDescent="0.3">
      <c r="A17" s="32" t="s">
        <v>74</v>
      </c>
      <c r="B17" s="32"/>
      <c r="C17" s="16" t="s">
        <v>76</v>
      </c>
      <c r="D17" s="33">
        <f>D18</f>
        <v>0</v>
      </c>
      <c r="E17" s="33">
        <f t="shared" ref="E17:K17" si="2">E18</f>
        <v>-400</v>
      </c>
      <c r="F17" s="33">
        <f t="shared" si="2"/>
        <v>400</v>
      </c>
      <c r="G17" s="33">
        <f t="shared" si="2"/>
        <v>0</v>
      </c>
      <c r="H17" s="33">
        <f t="shared" si="2"/>
        <v>0</v>
      </c>
      <c r="I17" s="33">
        <f t="shared" si="2"/>
        <v>0</v>
      </c>
      <c r="J17" s="33">
        <f t="shared" si="2"/>
        <v>0</v>
      </c>
      <c r="K17" s="33">
        <f t="shared" si="2"/>
        <v>0</v>
      </c>
      <c r="M17" s="18"/>
    </row>
    <row r="18" spans="1:13" s="3" customFormat="1" ht="65.25" customHeight="1" x14ac:dyDescent="0.3">
      <c r="A18" s="31" t="s">
        <v>75</v>
      </c>
      <c r="B18" s="31" t="s">
        <v>26</v>
      </c>
      <c r="C18" s="26" t="s">
        <v>58</v>
      </c>
      <c r="D18" s="34">
        <f>SUM(E18:K18)</f>
        <v>0</v>
      </c>
      <c r="E18" s="35">
        <v>-400</v>
      </c>
      <c r="F18" s="34">
        <v>400</v>
      </c>
      <c r="G18" s="33"/>
      <c r="H18" s="34"/>
      <c r="I18" s="34"/>
      <c r="J18" s="33"/>
      <c r="K18" s="34"/>
      <c r="M18" s="18"/>
    </row>
    <row r="19" spans="1:13" s="3" customFormat="1" ht="48" customHeight="1" x14ac:dyDescent="0.3">
      <c r="A19" s="14" t="s">
        <v>17</v>
      </c>
      <c r="B19" s="15"/>
      <c r="C19" s="16" t="s">
        <v>30</v>
      </c>
      <c r="D19" s="19">
        <f>SUM(E19:K19)</f>
        <v>987500</v>
      </c>
      <c r="E19" s="20">
        <f t="shared" ref="E19:K19" si="3">SUM(E20:E27)</f>
        <v>-13800</v>
      </c>
      <c r="F19" s="20">
        <f t="shared" si="3"/>
        <v>-25900</v>
      </c>
      <c r="G19" s="20">
        <f t="shared" si="3"/>
        <v>0</v>
      </c>
      <c r="H19" s="20">
        <f t="shared" si="3"/>
        <v>-4000</v>
      </c>
      <c r="I19" s="20">
        <f t="shared" si="3"/>
        <v>0</v>
      </c>
      <c r="J19" s="20">
        <f t="shared" si="3"/>
        <v>1092500</v>
      </c>
      <c r="K19" s="20">
        <f t="shared" si="3"/>
        <v>-61300</v>
      </c>
      <c r="M19" s="18"/>
    </row>
    <row r="20" spans="1:13" s="3" customFormat="1" ht="57" customHeight="1" x14ac:dyDescent="0.3">
      <c r="A20" s="31" t="s">
        <v>77</v>
      </c>
      <c r="B20" s="31" t="s">
        <v>26</v>
      </c>
      <c r="C20" s="26" t="s">
        <v>58</v>
      </c>
      <c r="D20" s="22">
        <f t="shared" ref="D20:D27" si="4">SUM(E20:K20)</f>
        <v>-8000</v>
      </c>
      <c r="E20" s="23">
        <v>-5000</v>
      </c>
      <c r="F20" s="23">
        <v>5000</v>
      </c>
      <c r="G20" s="23"/>
      <c r="H20" s="23">
        <v>-8000</v>
      </c>
      <c r="I20" s="23"/>
      <c r="J20" s="20"/>
      <c r="K20" s="20"/>
      <c r="M20" s="18"/>
    </row>
    <row r="21" spans="1:13" ht="39.75" customHeight="1" x14ac:dyDescent="0.3">
      <c r="A21" s="21" t="s">
        <v>44</v>
      </c>
      <c r="B21" s="21" t="s">
        <v>45</v>
      </c>
      <c r="C21" s="26" t="s">
        <v>46</v>
      </c>
      <c r="D21" s="22">
        <f t="shared" si="4"/>
        <v>-50000</v>
      </c>
      <c r="E21" s="23"/>
      <c r="F21" s="24"/>
      <c r="G21" s="24"/>
      <c r="H21" s="24"/>
      <c r="I21" s="24"/>
      <c r="J21" s="24">
        <v>-50000</v>
      </c>
      <c r="K21" s="24"/>
      <c r="L21" s="2"/>
      <c r="M21" s="18"/>
    </row>
    <row r="22" spans="1:13" ht="39" customHeight="1" x14ac:dyDescent="0.3">
      <c r="A22" s="21" t="s">
        <v>47</v>
      </c>
      <c r="B22" s="21" t="s">
        <v>48</v>
      </c>
      <c r="C22" s="26" t="s">
        <v>49</v>
      </c>
      <c r="D22" s="22">
        <f t="shared" si="4"/>
        <v>-160000</v>
      </c>
      <c r="E22" s="23"/>
      <c r="F22" s="24"/>
      <c r="G22" s="24"/>
      <c r="H22" s="24"/>
      <c r="I22" s="24"/>
      <c r="J22" s="24">
        <v>-160000</v>
      </c>
      <c r="K22" s="24"/>
      <c r="L22" s="2"/>
      <c r="M22" s="18"/>
    </row>
    <row r="23" spans="1:13" ht="41.25" customHeight="1" x14ac:dyDescent="0.3">
      <c r="A23" s="21" t="s">
        <v>41</v>
      </c>
      <c r="B23" s="21" t="s">
        <v>42</v>
      </c>
      <c r="C23" s="26" t="s">
        <v>43</v>
      </c>
      <c r="D23" s="22">
        <f t="shared" si="4"/>
        <v>2363300</v>
      </c>
      <c r="E23" s="23"/>
      <c r="F23" s="24"/>
      <c r="G23" s="24"/>
      <c r="H23" s="24"/>
      <c r="I23" s="24"/>
      <c r="J23" s="24">
        <v>2363300</v>
      </c>
      <c r="K23" s="24"/>
      <c r="L23" s="2"/>
      <c r="M23" s="18"/>
    </row>
    <row r="24" spans="1:13" ht="72" customHeight="1" x14ac:dyDescent="0.3">
      <c r="A24" s="21" t="s">
        <v>18</v>
      </c>
      <c r="B24" s="21" t="s">
        <v>28</v>
      </c>
      <c r="C24" s="25" t="s">
        <v>19</v>
      </c>
      <c r="D24" s="22">
        <f t="shared" si="4"/>
        <v>4000</v>
      </c>
      <c r="E24" s="23">
        <v>21000</v>
      </c>
      <c r="F24" s="24">
        <v>-21000</v>
      </c>
      <c r="G24" s="24"/>
      <c r="H24" s="24">
        <v>4000</v>
      </c>
      <c r="I24" s="24"/>
      <c r="J24" s="24"/>
      <c r="K24" s="23"/>
      <c r="M24" s="18"/>
    </row>
    <row r="25" spans="1:13" ht="75" customHeight="1" x14ac:dyDescent="0.3">
      <c r="A25" s="21" t="s">
        <v>50</v>
      </c>
      <c r="B25" s="21" t="s">
        <v>51</v>
      </c>
      <c r="C25" s="26" t="s">
        <v>59</v>
      </c>
      <c r="D25" s="22">
        <f t="shared" si="4"/>
        <v>-500000</v>
      </c>
      <c r="E25" s="23"/>
      <c r="F25" s="24"/>
      <c r="G25" s="24"/>
      <c r="H25" s="24"/>
      <c r="I25" s="24"/>
      <c r="J25" s="24">
        <v>-500000</v>
      </c>
      <c r="K25" s="24"/>
      <c r="L25" s="2"/>
      <c r="M25" s="18"/>
    </row>
    <row r="26" spans="1:13" ht="34.5" customHeight="1" x14ac:dyDescent="0.3">
      <c r="A26" s="21" t="s">
        <v>52</v>
      </c>
      <c r="B26" s="21" t="s">
        <v>53</v>
      </c>
      <c r="C26" s="26" t="s">
        <v>54</v>
      </c>
      <c r="D26" s="27">
        <f t="shared" si="4"/>
        <v>-44800</v>
      </c>
      <c r="E26" s="23">
        <v>-29800</v>
      </c>
      <c r="F26" s="24">
        <v>-9900</v>
      </c>
      <c r="G26" s="24"/>
      <c r="H26" s="24"/>
      <c r="I26" s="24"/>
      <c r="J26" s="24"/>
      <c r="K26" s="24">
        <v>-5100</v>
      </c>
      <c r="L26" s="2"/>
      <c r="M26" s="18"/>
    </row>
    <row r="27" spans="1:13" ht="43.5" customHeight="1" x14ac:dyDescent="0.3">
      <c r="A27" s="21" t="s">
        <v>55</v>
      </c>
      <c r="B27" s="21" t="s">
        <v>56</v>
      </c>
      <c r="C27" s="26" t="s">
        <v>57</v>
      </c>
      <c r="D27" s="27">
        <f t="shared" si="4"/>
        <v>-617000</v>
      </c>
      <c r="E27" s="23"/>
      <c r="F27" s="24"/>
      <c r="G27" s="24"/>
      <c r="H27" s="24"/>
      <c r="I27" s="24"/>
      <c r="J27" s="24">
        <v>-560800</v>
      </c>
      <c r="K27" s="24">
        <v>-56200</v>
      </c>
      <c r="L27" s="2"/>
      <c r="M27" s="18"/>
    </row>
    <row r="28" spans="1:13" ht="36.75" customHeight="1" x14ac:dyDescent="0.3">
      <c r="A28" s="14" t="s">
        <v>21</v>
      </c>
      <c r="B28" s="15"/>
      <c r="C28" s="16" t="s">
        <v>29</v>
      </c>
      <c r="D28" s="19">
        <f>D29+D30+D31+D32+D33</f>
        <v>-706820</v>
      </c>
      <c r="E28" s="19">
        <f t="shared" ref="E28:K28" si="5">E29+E30+E31+E32+E33</f>
        <v>51500</v>
      </c>
      <c r="F28" s="19">
        <f t="shared" si="5"/>
        <v>-51500</v>
      </c>
      <c r="G28" s="19">
        <f t="shared" si="5"/>
        <v>0</v>
      </c>
      <c r="H28" s="19">
        <f t="shared" si="5"/>
        <v>-734200</v>
      </c>
      <c r="I28" s="19">
        <f t="shared" si="5"/>
        <v>0</v>
      </c>
      <c r="J28" s="19">
        <f t="shared" si="5"/>
        <v>0</v>
      </c>
      <c r="K28" s="19">
        <f t="shared" si="5"/>
        <v>27380</v>
      </c>
      <c r="L28" s="2"/>
      <c r="M28" s="18"/>
    </row>
    <row r="29" spans="1:13" ht="63.75" customHeight="1" x14ac:dyDescent="0.3">
      <c r="A29" s="21" t="s">
        <v>22</v>
      </c>
      <c r="B29" s="21" t="s">
        <v>26</v>
      </c>
      <c r="C29" s="26" t="s">
        <v>58</v>
      </c>
      <c r="D29" s="22">
        <f>SUM(E29:K29)</f>
        <v>-6000</v>
      </c>
      <c r="E29" s="23"/>
      <c r="F29" s="24"/>
      <c r="G29" s="24"/>
      <c r="H29" s="24">
        <v>-6000</v>
      </c>
      <c r="I29" s="24"/>
      <c r="J29" s="24"/>
      <c r="K29" s="24"/>
      <c r="L29" s="2"/>
      <c r="M29" s="18"/>
    </row>
    <row r="30" spans="1:13" ht="83.25" customHeight="1" x14ac:dyDescent="0.3">
      <c r="A30" s="21" t="s">
        <v>24</v>
      </c>
      <c r="B30" s="21" t="s">
        <v>27</v>
      </c>
      <c r="C30" s="26" t="s">
        <v>25</v>
      </c>
      <c r="D30" s="22">
        <f>SUM(E30:K30)</f>
        <v>-190000</v>
      </c>
      <c r="E30" s="23">
        <v>52500</v>
      </c>
      <c r="F30" s="24">
        <v>-52500</v>
      </c>
      <c r="G30" s="24"/>
      <c r="H30" s="24">
        <f>-100000+-90000</f>
        <v>-190000</v>
      </c>
      <c r="I30" s="24"/>
      <c r="J30" s="24"/>
      <c r="K30" s="24"/>
      <c r="L30" s="2"/>
      <c r="M30" s="18"/>
    </row>
    <row r="31" spans="1:13" ht="30.75" customHeight="1" x14ac:dyDescent="0.3">
      <c r="A31" s="21" t="s">
        <v>32</v>
      </c>
      <c r="B31" s="21" t="s">
        <v>33</v>
      </c>
      <c r="C31" s="26" t="s">
        <v>38</v>
      </c>
      <c r="D31" s="22">
        <f>SUM(E31:K31)</f>
        <v>-110000</v>
      </c>
      <c r="E31" s="23">
        <v>-5000</v>
      </c>
      <c r="F31" s="24">
        <v>5000</v>
      </c>
      <c r="G31" s="24"/>
      <c r="H31" s="24">
        <f>-70000+-40000</f>
        <v>-110000</v>
      </c>
      <c r="I31" s="24"/>
      <c r="J31" s="24"/>
      <c r="K31" s="24"/>
      <c r="L31" s="2"/>
      <c r="M31" s="18"/>
    </row>
    <row r="32" spans="1:13" ht="48.75" customHeight="1" x14ac:dyDescent="0.3">
      <c r="A32" s="21" t="s">
        <v>34</v>
      </c>
      <c r="B32" s="21" t="s">
        <v>35</v>
      </c>
      <c r="C32" s="26" t="s">
        <v>39</v>
      </c>
      <c r="D32" s="22">
        <f>SUM(E32:K32)</f>
        <v>-375820</v>
      </c>
      <c r="E32" s="23">
        <v>4000</v>
      </c>
      <c r="F32" s="24">
        <v>-4000</v>
      </c>
      <c r="G32" s="24"/>
      <c r="H32" s="24">
        <f>-42000+-3700+-147000+-210500</f>
        <v>-403200</v>
      </c>
      <c r="I32" s="24"/>
      <c r="J32" s="24"/>
      <c r="K32" s="24">
        <v>27380</v>
      </c>
      <c r="L32" s="2"/>
      <c r="M32" s="18"/>
    </row>
    <row r="33" spans="1:14" ht="47.25" customHeight="1" x14ac:dyDescent="0.3">
      <c r="A33" s="21" t="s">
        <v>36</v>
      </c>
      <c r="B33" s="21" t="s">
        <v>37</v>
      </c>
      <c r="C33" s="26" t="s">
        <v>40</v>
      </c>
      <c r="D33" s="22">
        <f>SUM(E33:K33)</f>
        <v>-25000</v>
      </c>
      <c r="E33" s="23"/>
      <c r="F33" s="24"/>
      <c r="G33" s="24"/>
      <c r="H33" s="24">
        <v>-25000</v>
      </c>
      <c r="I33" s="24"/>
      <c r="J33" s="24"/>
      <c r="K33" s="24"/>
      <c r="L33" s="2"/>
      <c r="M33" s="18"/>
    </row>
    <row r="34" spans="1:14" ht="51" customHeight="1" x14ac:dyDescent="0.3">
      <c r="A34" s="36">
        <v>1200000</v>
      </c>
      <c r="B34" s="15"/>
      <c r="C34" s="16" t="s">
        <v>60</v>
      </c>
      <c r="D34" s="19">
        <f t="shared" ref="D34:K34" si="6">D35</f>
        <v>0</v>
      </c>
      <c r="E34" s="19">
        <f t="shared" si="6"/>
        <v>-4500</v>
      </c>
      <c r="F34" s="19">
        <f t="shared" si="6"/>
        <v>4500</v>
      </c>
      <c r="G34" s="19">
        <f t="shared" si="6"/>
        <v>0</v>
      </c>
      <c r="H34" s="19">
        <f t="shared" si="6"/>
        <v>0</v>
      </c>
      <c r="I34" s="19"/>
      <c r="J34" s="19">
        <f t="shared" si="6"/>
        <v>0</v>
      </c>
      <c r="K34" s="19">
        <f t="shared" si="6"/>
        <v>0</v>
      </c>
      <c r="L34" s="2"/>
      <c r="M34" s="18"/>
    </row>
    <row r="35" spans="1:14" ht="58.5" customHeight="1" x14ac:dyDescent="0.3">
      <c r="A35" s="21" t="s">
        <v>61</v>
      </c>
      <c r="B35" s="21" t="s">
        <v>26</v>
      </c>
      <c r="C35" s="26" t="s">
        <v>58</v>
      </c>
      <c r="D35" s="22">
        <f>SUM(E35:K35)</f>
        <v>0</v>
      </c>
      <c r="E35" s="27">
        <v>-4500</v>
      </c>
      <c r="F35" s="22">
        <v>4500</v>
      </c>
      <c r="G35" s="22"/>
      <c r="H35" s="22"/>
      <c r="I35" s="22"/>
      <c r="J35" s="22"/>
      <c r="K35" s="22"/>
      <c r="L35" s="2"/>
      <c r="M35" s="18"/>
    </row>
    <row r="36" spans="1:14" ht="58.5" customHeight="1" x14ac:dyDescent="0.3">
      <c r="A36" s="36">
        <v>1600000</v>
      </c>
      <c r="B36" s="15"/>
      <c r="C36" s="16" t="s">
        <v>79</v>
      </c>
      <c r="D36" s="19">
        <f>D37</f>
        <v>0</v>
      </c>
      <c r="E36" s="19">
        <f t="shared" ref="E36:K36" si="7">E37</f>
        <v>-3500</v>
      </c>
      <c r="F36" s="19">
        <f t="shared" si="7"/>
        <v>3500</v>
      </c>
      <c r="G36" s="19">
        <f t="shared" si="7"/>
        <v>0</v>
      </c>
      <c r="H36" s="19">
        <f t="shared" si="7"/>
        <v>0</v>
      </c>
      <c r="I36" s="19">
        <f t="shared" si="7"/>
        <v>0</v>
      </c>
      <c r="J36" s="19">
        <f t="shared" si="7"/>
        <v>0</v>
      </c>
      <c r="K36" s="19">
        <f t="shared" si="7"/>
        <v>0</v>
      </c>
      <c r="L36" s="2"/>
      <c r="M36" s="18"/>
    </row>
    <row r="37" spans="1:14" ht="58.5" customHeight="1" x14ac:dyDescent="0.3">
      <c r="A37" s="21" t="s">
        <v>78</v>
      </c>
      <c r="B37" s="21" t="s">
        <v>26</v>
      </c>
      <c r="C37" s="26" t="s">
        <v>58</v>
      </c>
      <c r="D37" s="22">
        <f>SUM(E37:K37)</f>
        <v>0</v>
      </c>
      <c r="E37" s="27">
        <v>-3500</v>
      </c>
      <c r="F37" s="22">
        <v>3500</v>
      </c>
      <c r="G37" s="22"/>
      <c r="H37" s="22"/>
      <c r="I37" s="22"/>
      <c r="J37" s="22"/>
      <c r="K37" s="22"/>
      <c r="L37" s="2"/>
      <c r="M37" s="18"/>
    </row>
    <row r="38" spans="1:14" s="3" customFormat="1" ht="30" customHeight="1" x14ac:dyDescent="0.3">
      <c r="A38" s="36">
        <v>3700000</v>
      </c>
      <c r="B38" s="15"/>
      <c r="C38" s="16" t="s">
        <v>16</v>
      </c>
      <c r="D38" s="19">
        <f>D39+D40</f>
        <v>32000</v>
      </c>
      <c r="E38" s="19">
        <f t="shared" ref="E38:K38" si="8">E39+E40</f>
        <v>26200</v>
      </c>
      <c r="F38" s="19">
        <f t="shared" si="8"/>
        <v>5800</v>
      </c>
      <c r="G38" s="19">
        <f t="shared" si="8"/>
        <v>0</v>
      </c>
      <c r="H38" s="19">
        <f t="shared" si="8"/>
        <v>0</v>
      </c>
      <c r="I38" s="19">
        <f t="shared" si="8"/>
        <v>-7840</v>
      </c>
      <c r="J38" s="19">
        <f t="shared" si="8"/>
        <v>0</v>
      </c>
      <c r="K38" s="19">
        <f t="shared" si="8"/>
        <v>7840</v>
      </c>
      <c r="L38" s="17"/>
      <c r="M38" s="18"/>
    </row>
    <row r="39" spans="1:14" s="3" customFormat="1" ht="67.5" customHeight="1" x14ac:dyDescent="0.3">
      <c r="A39" s="21" t="s">
        <v>23</v>
      </c>
      <c r="B39" s="21" t="s">
        <v>26</v>
      </c>
      <c r="C39" s="26" t="s">
        <v>58</v>
      </c>
      <c r="D39" s="22">
        <f>SUM(E39:K39)</f>
        <v>39840</v>
      </c>
      <c r="E39" s="27">
        <v>26200</v>
      </c>
      <c r="F39" s="22">
        <v>5800</v>
      </c>
      <c r="G39" s="22"/>
      <c r="H39" s="22"/>
      <c r="I39" s="22"/>
      <c r="J39" s="22"/>
      <c r="K39" s="22">
        <v>7840</v>
      </c>
      <c r="L39" s="17"/>
      <c r="M39" s="18"/>
    </row>
    <row r="40" spans="1:14" s="3" customFormat="1" ht="44.25" customHeight="1" x14ac:dyDescent="0.3">
      <c r="A40" s="21" t="s">
        <v>80</v>
      </c>
      <c r="B40" s="21" t="s">
        <v>81</v>
      </c>
      <c r="C40" s="26" t="s">
        <v>82</v>
      </c>
      <c r="D40" s="22">
        <f>SUM(E40:K40)</f>
        <v>-7840</v>
      </c>
      <c r="E40" s="27"/>
      <c r="F40" s="22"/>
      <c r="G40" s="22"/>
      <c r="H40" s="22"/>
      <c r="I40" s="22">
        <v>-7840</v>
      </c>
      <c r="J40" s="22"/>
      <c r="K40" s="22"/>
      <c r="L40" s="17"/>
      <c r="M40" s="18"/>
    </row>
    <row r="41" spans="1:14" ht="35.25" customHeight="1" x14ac:dyDescent="0.3">
      <c r="A41" s="28"/>
      <c r="B41" s="28"/>
      <c r="C41" s="29" t="s">
        <v>3</v>
      </c>
      <c r="D41" s="19">
        <f>D10+D19+D38+D28+D34+D12+D36+D17</f>
        <v>-2925320</v>
      </c>
      <c r="E41" s="19">
        <f>E10+E19+E38+E28+E34+E12+E36+E17</f>
        <v>1870800</v>
      </c>
      <c r="F41" s="19">
        <f t="shared" ref="F41:K41" si="9">F10+F19+F38+F28+F34+F12+F36+F17</f>
        <v>322700</v>
      </c>
      <c r="G41" s="19">
        <f t="shared" si="9"/>
        <v>-1706000</v>
      </c>
      <c r="H41" s="19">
        <f>H10+H19+H38+H28+H34+H12+H36+H17</f>
        <v>-4201400</v>
      </c>
      <c r="I41" s="19">
        <f>I10+I19+I38+I28+I34+I12+I36+I17</f>
        <v>-7840</v>
      </c>
      <c r="J41" s="19">
        <f t="shared" si="9"/>
        <v>1092500</v>
      </c>
      <c r="K41" s="19">
        <f t="shared" si="9"/>
        <v>-296080</v>
      </c>
      <c r="L41" s="18"/>
      <c r="M41" s="18"/>
      <c r="N41" s="18"/>
    </row>
    <row r="42" spans="1:14" ht="36.75" customHeight="1" x14ac:dyDescent="0.3">
      <c r="A42" s="9"/>
      <c r="B42" s="9"/>
      <c r="C42" s="10"/>
      <c r="D42" s="11"/>
      <c r="E42" s="11"/>
      <c r="F42" s="11"/>
      <c r="G42" s="11"/>
      <c r="H42" s="11"/>
      <c r="I42" s="11"/>
      <c r="J42" s="11"/>
      <c r="K42" s="11"/>
    </row>
    <row r="43" spans="1:14" s="4" customFormat="1" ht="24.95" customHeight="1" x14ac:dyDescent="0.3">
      <c r="A43" s="12" t="s">
        <v>8</v>
      </c>
      <c r="B43" s="12"/>
      <c r="C43" s="13"/>
      <c r="D43" s="13"/>
      <c r="E43" s="13"/>
      <c r="F43" s="13"/>
      <c r="G43" s="13"/>
      <c r="H43" s="12" t="s">
        <v>9</v>
      </c>
      <c r="I43" s="12"/>
      <c r="J43" s="13"/>
      <c r="K43" s="12"/>
    </row>
    <row r="44" spans="1:14" ht="19.5" customHeight="1" x14ac:dyDescent="0.3">
      <c r="A44" s="3"/>
      <c r="B44" s="3"/>
      <c r="K44" s="3"/>
    </row>
    <row r="45" spans="1:14" ht="44.25" customHeight="1" x14ac:dyDescent="0.3">
      <c r="D45" s="18"/>
      <c r="E45" s="18"/>
      <c r="F45" s="18"/>
      <c r="G45" s="18"/>
      <c r="H45" s="18"/>
      <c r="I45" s="18"/>
      <c r="J45" s="18"/>
      <c r="K45" s="18"/>
    </row>
  </sheetData>
  <mergeCells count="8">
    <mergeCell ref="B7:B9"/>
    <mergeCell ref="A5:K5"/>
    <mergeCell ref="E8:J8"/>
    <mergeCell ref="C7:C9"/>
    <mergeCell ref="A7:A9"/>
    <mergeCell ref="D8:D9"/>
    <mergeCell ref="D7:K7"/>
    <mergeCell ref="K8:K9"/>
  </mergeCells>
  <phoneticPr fontId="0" type="noConversion"/>
  <printOptions horizontalCentered="1"/>
  <pageMargins left="0.31496062992125984" right="0.27559055118110237" top="0.94488188976377963" bottom="0.31496062992125984" header="0.27559055118110237" footer="0.23622047244094491"/>
  <pageSetup paperSize="9" scale="51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5</vt:lpstr>
      <vt:lpstr>'додаток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2018-12-19T10:15:36Z</cp:lastPrinted>
  <dcterms:created xsi:type="dcterms:W3CDTF">1996-10-08T23:32:33Z</dcterms:created>
  <dcterms:modified xsi:type="dcterms:W3CDTF">2018-12-20T18:12:19Z</dcterms:modified>
</cp:coreProperties>
</file>