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3\"/>
    </mc:Choice>
  </mc:AlternateContent>
  <bookViews>
    <workbookView xWindow="0" yWindow="8160" windowWidth="18795" windowHeight="11640"/>
  </bookViews>
  <sheets>
    <sheet name="зведений" sheetId="6" r:id="rId1"/>
    <sheet name="Лист1" sheetId="4" state="hidden" r:id="rId2"/>
    <sheet name="розрах дотації" sheetId="3" state="hidden" r:id="rId3"/>
  </sheets>
  <calcPr calcId="162913"/>
</workbook>
</file>

<file path=xl/calcChain.xml><?xml version="1.0" encoding="utf-8"?>
<calcChain xmlns="http://schemas.openxmlformats.org/spreadsheetml/2006/main">
  <c r="D31" i="6" l="1"/>
  <c r="C31" i="6" s="1"/>
  <c r="C32" i="6"/>
  <c r="C33" i="6"/>
  <c r="C34" i="6"/>
  <c r="C35" i="6"/>
  <c r="C36" i="6"/>
  <c r="C39" i="6"/>
  <c r="C37" i="6"/>
  <c r="D29" i="6"/>
  <c r="D28" i="6" s="1"/>
  <c r="C30" i="6"/>
  <c r="F16" i="6"/>
  <c r="F15" i="6"/>
  <c r="F14" i="6" s="1"/>
  <c r="F40" i="6" s="1"/>
  <c r="E22" i="6"/>
  <c r="C22" i="6" s="1"/>
  <c r="E25" i="6"/>
  <c r="E24" i="6"/>
  <c r="C24" i="6" s="1"/>
  <c r="E15" i="6"/>
  <c r="E18" i="6"/>
  <c r="E17" i="6" s="1"/>
  <c r="E31" i="6"/>
  <c r="E28" i="6"/>
  <c r="E27" i="6" s="1"/>
  <c r="C38" i="6"/>
  <c r="F26" i="6"/>
  <c r="C26" i="6"/>
  <c r="F25" i="6"/>
  <c r="C25" i="6"/>
  <c r="F24" i="6"/>
  <c r="F23" i="6"/>
  <c r="C23" i="6"/>
  <c r="F22" i="6"/>
  <c r="C20" i="6"/>
  <c r="C19" i="6"/>
  <c r="C18" i="6"/>
  <c r="C16" i="6"/>
  <c r="C15" i="6"/>
  <c r="F8" i="4"/>
  <c r="B8" i="4"/>
  <c r="C6" i="4" s="1"/>
  <c r="E6" i="4" s="1"/>
  <c r="K15" i="3"/>
  <c r="L12" i="3"/>
  <c r="L15" i="3" s="1"/>
  <c r="L13" i="3"/>
  <c r="L14" i="3"/>
  <c r="J14" i="3"/>
  <c r="J13" i="3"/>
  <c r="J12" i="3"/>
  <c r="J15" i="3" s="1"/>
  <c r="G14" i="3"/>
  <c r="G13" i="3"/>
  <c r="G12" i="3"/>
  <c r="B15" i="3"/>
  <c r="E21" i="6"/>
  <c r="F21" i="6" s="1"/>
  <c r="C5" i="4"/>
  <c r="E5" i="4" s="1"/>
  <c r="G5" i="4" s="1"/>
  <c r="C29" i="6"/>
  <c r="C17" i="6" l="1"/>
  <c r="E14" i="6"/>
  <c r="C28" i="6"/>
  <c r="D27" i="6"/>
  <c r="C21" i="6"/>
  <c r="C4" i="4"/>
  <c r="C7" i="4"/>
  <c r="E7" i="4" s="1"/>
  <c r="C8" i="4" l="1"/>
  <c r="E4" i="4"/>
  <c r="E8" i="4" s="1"/>
  <c r="D40" i="6"/>
  <c r="C27" i="6"/>
  <c r="C14" i="6"/>
  <c r="E40" i="6"/>
  <c r="C40" i="6" l="1"/>
</calcChain>
</file>

<file path=xl/sharedStrings.xml><?xml version="1.0" encoding="utf-8"?>
<sst xmlns="http://schemas.openxmlformats.org/spreadsheetml/2006/main" count="64" uniqueCount="64">
  <si>
    <t>Код</t>
  </si>
  <si>
    <t>Загальний фонд</t>
  </si>
  <si>
    <t>Спеціальний фонд</t>
  </si>
  <si>
    <t>у т.ч. бюджет розвитку</t>
  </si>
  <si>
    <t>Всього доходів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</si>
  <si>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</si>
  <si>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</si>
  <si>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</si>
  <si>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</si>
  <si>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</si>
  <si>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</si>
  <si>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</si>
  <si>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</si>
  <si>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</si>
  <si>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</si>
  <si>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</si>
  <si>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</si>
  <si>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</si>
  <si>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</si>
  <si>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</si>
  <si>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</si>
  <si>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</si>
  <si>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</si>
  <si>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</si>
  <si>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Всього </t>
  </si>
  <si>
    <t>Найменування згідно з класифікацією доходів бюджету</t>
  </si>
  <si>
    <t>Всього</t>
  </si>
  <si>
    <t>до рішення міської ради</t>
  </si>
  <si>
    <t xml:space="preserve">VІІ скликання 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</si>
  <si>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</si>
  <si>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</si>
  <si>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</si>
  <si>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</si>
  <si>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Неподаткові надходження</t>
  </si>
  <si>
    <t>Інші неподаткові надходження</t>
  </si>
  <si>
    <t>Надходження коштів пайової участі у розвитку інфраструктури населеного пункту</t>
  </si>
  <si>
    <t xml:space="preserve">      Секретар Чернівецької міської ради                                                                                           В. Продан            </t>
  </si>
  <si>
    <t>Надходження від продажу основного капіталу</t>
  </si>
  <si>
    <r>
      <t xml:space="preserve">Кошти від відчуження майна, що належить Автономній Республіці Крим та майна, що перебуває в комунальній власності </t>
    </r>
    <r>
      <rPr>
        <sz val="18"/>
        <rFont val="Times New Roman"/>
        <family val="1"/>
        <charset val="204"/>
      </rPr>
      <t> </t>
    </r>
  </si>
  <si>
    <r>
      <t>25000000</t>
    </r>
    <r>
      <rPr>
        <sz val="18"/>
        <rFont val="Times New Roman"/>
        <family val="1"/>
        <charset val="204"/>
      </rPr>
      <t> </t>
    </r>
  </si>
  <si>
    <r>
      <t>Власні надходження бюджетних установ</t>
    </r>
    <r>
      <rPr>
        <sz val="18"/>
        <rFont val="Times New Roman"/>
        <family val="1"/>
        <charset val="204"/>
      </rPr>
      <t xml:space="preserve">  </t>
    </r>
  </si>
  <si>
    <r>
      <t>25010000</t>
    </r>
    <r>
      <rPr>
        <sz val="18"/>
        <rFont val="Times New Roman"/>
        <family val="1"/>
        <charset val="204"/>
      </rPr>
      <t> </t>
    </r>
  </si>
  <si>
    <r>
      <t>Надходження від плати за послуги, що надаються бюджетними установами згідно із законодавством</t>
    </r>
    <r>
      <rPr>
        <sz val="18"/>
        <rFont val="Times New Roman"/>
        <family val="1"/>
        <charset val="204"/>
      </rPr>
      <t> </t>
    </r>
  </si>
  <si>
    <t>25010100 </t>
  </si>
  <si>
    <t>Плата за послуги, що надаються бюджетними установами згідно з їх основною діяльністю </t>
  </si>
  <si>
    <t>Надходження бюджетних установ вiд додаткової (господарської) дiяльностi</t>
  </si>
  <si>
    <t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 за рахунок відповідної субвенції з державного бюджету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</si>
  <si>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</si>
  <si>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</si>
  <si>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</si>
  <si>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</si>
  <si>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</si>
  <si>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Субвенції з державного бюджету місцевим бюджетам</t>
  </si>
  <si>
    <t>41034500 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</si>
  <si>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</si>
  <si>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</si>
  <si>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</si>
  <si>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</si>
  <si>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</si>
  <si>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</si>
  <si>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</si>
  <si>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</si>
  <si>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Зміни до доходів міського бюджету на 2018 рік</t>
  </si>
  <si>
    <t>20.12.2018   №1566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</si>
</sst>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5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12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justify" vertical="top" wrapText="1"/>
    </xf>
    <xf numFmtId="2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  <xf numFmtId="0" fontId="12" fillId="0" borderId="1" xfId="0" applyFont="1" applyFill="1" applyBorder="1" applyAlignment="1">
      <alignment horizontal="justify" wrapText="1"/>
    </xf>
    <xf numFmtId="2" fontId="12" fillId="0" borderId="2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="75" zoomScaleNormal="75" workbookViewId="0">
      <selection activeCell="D5" sqref="D5"/>
    </sheetView>
  </sheetViews>
  <sheetFormatPr defaultColWidth="11.28515625" defaultRowHeight="18.75" x14ac:dyDescent="0.3"/>
  <cols>
    <col min="1" max="1" width="15" style="35" customWidth="1"/>
    <col min="2" max="2" width="117.7109375" style="2" customWidth="1"/>
    <col min="3" max="3" width="18" style="2" customWidth="1"/>
    <col min="4" max="4" width="19.28515625" style="2" customWidth="1"/>
    <col min="5" max="5" width="17.140625" style="2" customWidth="1"/>
    <col min="6" max="6" width="19.28515625" style="2" customWidth="1"/>
    <col min="7" max="7" width="15" style="2" customWidth="1"/>
    <col min="8" max="16384" width="11.28515625" style="2"/>
  </cols>
  <sheetData>
    <row r="1" spans="1:7" ht="21" customHeight="1" x14ac:dyDescent="0.3">
      <c r="D1" s="20" t="s">
        <v>6</v>
      </c>
      <c r="E1" s="20"/>
      <c r="F1" s="20"/>
    </row>
    <row r="2" spans="1:7" x14ac:dyDescent="0.3">
      <c r="D2" s="46" t="s">
        <v>27</v>
      </c>
      <c r="E2" s="46"/>
      <c r="F2" s="46"/>
      <c r="G2" s="21"/>
    </row>
    <row r="3" spans="1:7" x14ac:dyDescent="0.3">
      <c r="D3" s="47" t="s">
        <v>28</v>
      </c>
      <c r="E3" s="47"/>
      <c r="F3" s="47"/>
      <c r="G3" s="21"/>
    </row>
    <row r="4" spans="1:7" ht="21.75" customHeight="1" x14ac:dyDescent="0.3">
      <c r="D4" s="46" t="s">
        <v>63</v>
      </c>
      <c r="E4" s="46"/>
      <c r="F4" s="46"/>
      <c r="G4" s="21"/>
    </row>
    <row r="5" spans="1:7" ht="33" customHeight="1" x14ac:dyDescent="0.3">
      <c r="D5" s="21"/>
      <c r="E5" s="21"/>
      <c r="F5" s="21"/>
      <c r="G5" s="21"/>
    </row>
    <row r="6" spans="1:7" ht="28.5" customHeight="1" x14ac:dyDescent="0.3">
      <c r="A6" s="48" t="s">
        <v>62</v>
      </c>
      <c r="B6" s="48"/>
      <c r="C6" s="48"/>
      <c r="D6" s="48"/>
      <c r="E6" s="48"/>
      <c r="F6" s="48"/>
      <c r="G6" s="34"/>
    </row>
    <row r="7" spans="1:7" ht="15.75" customHeight="1" x14ac:dyDescent="0.3">
      <c r="D7" s="21"/>
      <c r="E7" s="21"/>
      <c r="F7" s="21"/>
      <c r="G7" s="21"/>
    </row>
    <row r="8" spans="1:7" ht="18" customHeight="1" x14ac:dyDescent="0.3">
      <c r="F8" s="29" t="s">
        <v>5</v>
      </c>
      <c r="G8" s="29"/>
    </row>
    <row r="9" spans="1:7" ht="27" customHeight="1" x14ac:dyDescent="0.3">
      <c r="A9" s="44" t="s">
        <v>0</v>
      </c>
      <c r="B9" s="44" t="s">
        <v>25</v>
      </c>
      <c r="C9" s="44" t="s">
        <v>24</v>
      </c>
      <c r="D9" s="44" t="s">
        <v>1</v>
      </c>
      <c r="E9" s="49" t="s">
        <v>2</v>
      </c>
      <c r="F9" s="49"/>
      <c r="G9" s="30"/>
    </row>
    <row r="10" spans="1:7" x14ac:dyDescent="0.3">
      <c r="A10" s="44"/>
      <c r="B10" s="44"/>
      <c r="C10" s="44"/>
      <c r="D10" s="44"/>
      <c r="E10" s="44" t="s">
        <v>26</v>
      </c>
      <c r="F10" s="44" t="s">
        <v>3</v>
      </c>
      <c r="G10" s="30"/>
    </row>
    <row r="11" spans="1:7" ht="16.5" customHeight="1" x14ac:dyDescent="0.3">
      <c r="A11" s="44"/>
      <c r="B11" s="44"/>
      <c r="C11" s="44"/>
      <c r="D11" s="44"/>
      <c r="E11" s="44"/>
      <c r="F11" s="44"/>
      <c r="G11" s="30"/>
    </row>
    <row r="12" spans="1:7" ht="9" customHeight="1" x14ac:dyDescent="0.3">
      <c r="A12" s="44"/>
      <c r="B12" s="44"/>
      <c r="C12" s="44"/>
      <c r="D12" s="44"/>
      <c r="E12" s="44"/>
      <c r="F12" s="44"/>
      <c r="G12" s="30"/>
    </row>
    <row r="13" spans="1:7" ht="15" customHeight="1" x14ac:dyDescent="0.3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31"/>
    </row>
    <row r="14" spans="1:7" ht="20.45" customHeight="1" x14ac:dyDescent="0.3">
      <c r="A14" s="19">
        <v>20000000</v>
      </c>
      <c r="B14" s="19" t="s">
        <v>33</v>
      </c>
      <c r="C14" s="36">
        <f>D14+E14</f>
        <v>213420</v>
      </c>
      <c r="D14" s="40"/>
      <c r="E14" s="41">
        <f>E15+E17</f>
        <v>213420</v>
      </c>
      <c r="F14" s="41">
        <f>F15</f>
        <v>213420</v>
      </c>
      <c r="G14" s="31"/>
    </row>
    <row r="15" spans="1:7" ht="21.75" customHeight="1" x14ac:dyDescent="0.3">
      <c r="A15" s="19">
        <v>24000000</v>
      </c>
      <c r="B15" s="18" t="s">
        <v>34</v>
      </c>
      <c r="C15" s="36">
        <f>D15+E15</f>
        <v>213420</v>
      </c>
      <c r="D15" s="40"/>
      <c r="E15" s="41">
        <f>E16</f>
        <v>213420</v>
      </c>
      <c r="F15" s="41">
        <f>F16</f>
        <v>213420</v>
      </c>
      <c r="G15" s="31"/>
    </row>
    <row r="16" spans="1:7" ht="22.5" customHeight="1" x14ac:dyDescent="0.3">
      <c r="A16" s="19">
        <v>24170000</v>
      </c>
      <c r="B16" s="18" t="s">
        <v>35</v>
      </c>
      <c r="C16" s="36">
        <f>D16+E16</f>
        <v>213420</v>
      </c>
      <c r="D16" s="40"/>
      <c r="E16" s="36">
        <v>213420</v>
      </c>
      <c r="F16" s="38">
        <f>E16</f>
        <v>213420</v>
      </c>
      <c r="G16" s="31"/>
    </row>
    <row r="17" spans="1:7" ht="22.5" hidden="1" customHeight="1" x14ac:dyDescent="0.3">
      <c r="A17" s="19" t="s">
        <v>39</v>
      </c>
      <c r="B17" s="18" t="s">
        <v>40</v>
      </c>
      <c r="C17" s="36">
        <f>E17</f>
        <v>0</v>
      </c>
      <c r="D17" s="40"/>
      <c r="E17" s="36">
        <f>E18</f>
        <v>0</v>
      </c>
      <c r="F17" s="38"/>
      <c r="G17" s="31"/>
    </row>
    <row r="18" spans="1:7" ht="26.25" hidden="1" customHeight="1" x14ac:dyDescent="0.3">
      <c r="A18" s="19" t="s">
        <v>41</v>
      </c>
      <c r="B18" s="18" t="s">
        <v>42</v>
      </c>
      <c r="C18" s="36">
        <f>E18</f>
        <v>0</v>
      </c>
      <c r="D18" s="40"/>
      <c r="E18" s="36">
        <f>E19+E20</f>
        <v>0</v>
      </c>
      <c r="F18" s="38"/>
      <c r="G18" s="31"/>
    </row>
    <row r="19" spans="1:7" ht="22.5" hidden="1" customHeight="1" x14ac:dyDescent="0.3">
      <c r="A19" s="39" t="s">
        <v>43</v>
      </c>
      <c r="B19" s="37" t="s">
        <v>44</v>
      </c>
      <c r="C19" s="36">
        <f>E19</f>
        <v>0</v>
      </c>
      <c r="D19" s="40"/>
      <c r="E19" s="38"/>
      <c r="F19" s="38"/>
      <c r="G19" s="31"/>
    </row>
    <row r="20" spans="1:7" ht="22.5" hidden="1" customHeight="1" x14ac:dyDescent="0.3">
      <c r="A20" s="39">
        <v>25010200</v>
      </c>
      <c r="B20" s="37" t="s">
        <v>45</v>
      </c>
      <c r="C20" s="36">
        <f>E20</f>
        <v>0</v>
      </c>
      <c r="D20" s="40"/>
      <c r="E20" s="38"/>
      <c r="F20" s="38"/>
      <c r="G20" s="31"/>
    </row>
    <row r="21" spans="1:7" s="20" customFormat="1" ht="21" customHeight="1" x14ac:dyDescent="0.3">
      <c r="A21" s="19">
        <v>30000000</v>
      </c>
      <c r="B21" s="19" t="s">
        <v>29</v>
      </c>
      <c r="C21" s="36">
        <f>D21+E21</f>
        <v>868960</v>
      </c>
      <c r="D21" s="36"/>
      <c r="E21" s="36">
        <f>E22+E24</f>
        <v>868960</v>
      </c>
      <c r="F21" s="36">
        <f>E21</f>
        <v>868960</v>
      </c>
      <c r="G21" s="33"/>
    </row>
    <row r="22" spans="1:7" s="20" customFormat="1" ht="21" customHeight="1" x14ac:dyDescent="0.3">
      <c r="A22" s="19">
        <v>31000000</v>
      </c>
      <c r="B22" s="18" t="s">
        <v>37</v>
      </c>
      <c r="C22" s="36">
        <f>E22</f>
        <v>25930</v>
      </c>
      <c r="D22" s="36"/>
      <c r="E22" s="36">
        <f>E23</f>
        <v>25930</v>
      </c>
      <c r="F22" s="36">
        <f>E22</f>
        <v>25930</v>
      </c>
      <c r="G22" s="33"/>
    </row>
    <row r="23" spans="1:7" s="20" customFormat="1" ht="39" customHeight="1" x14ac:dyDescent="0.3">
      <c r="A23" s="19">
        <v>31030000</v>
      </c>
      <c r="B23" s="18" t="s">
        <v>38</v>
      </c>
      <c r="C23" s="36">
        <f>E23</f>
        <v>25930</v>
      </c>
      <c r="D23" s="36"/>
      <c r="E23" s="36">
        <v>25930</v>
      </c>
      <c r="F23" s="38">
        <f>E23</f>
        <v>25930</v>
      </c>
      <c r="G23" s="33"/>
    </row>
    <row r="24" spans="1:7" s="20" customFormat="1" ht="21.75" customHeight="1" x14ac:dyDescent="0.3">
      <c r="A24" s="19">
        <v>33000000</v>
      </c>
      <c r="B24" s="18" t="s">
        <v>30</v>
      </c>
      <c r="C24" s="36">
        <f>D24+E24</f>
        <v>843030</v>
      </c>
      <c r="D24" s="36"/>
      <c r="E24" s="36">
        <f>E25</f>
        <v>843030</v>
      </c>
      <c r="F24" s="36">
        <f>F25</f>
        <v>843030</v>
      </c>
      <c r="G24" s="33"/>
    </row>
    <row r="25" spans="1:7" s="20" customFormat="1" ht="21" customHeight="1" x14ac:dyDescent="0.3">
      <c r="A25" s="19">
        <v>33010000</v>
      </c>
      <c r="B25" s="18" t="s">
        <v>31</v>
      </c>
      <c r="C25" s="36">
        <f>D25+E25</f>
        <v>843030</v>
      </c>
      <c r="D25" s="36"/>
      <c r="E25" s="36">
        <f>E26</f>
        <v>843030</v>
      </c>
      <c r="F25" s="36">
        <f>F26</f>
        <v>843030</v>
      </c>
      <c r="G25" s="33"/>
    </row>
    <row r="26" spans="1:7" s="20" customFormat="1" ht="56.25" customHeight="1" x14ac:dyDescent="0.3">
      <c r="A26" s="39">
        <v>33010100</v>
      </c>
      <c r="B26" s="37" t="s">
        <v>32</v>
      </c>
      <c r="C26" s="43">
        <f>D26+E26</f>
        <v>843030</v>
      </c>
      <c r="D26" s="36"/>
      <c r="E26" s="38">
        <v>843030</v>
      </c>
      <c r="F26" s="38">
        <f>E26</f>
        <v>843030</v>
      </c>
      <c r="G26" s="33"/>
    </row>
    <row r="27" spans="1:7" s="20" customFormat="1" ht="21" customHeight="1" x14ac:dyDescent="0.3">
      <c r="A27" s="19" t="s">
        <v>50</v>
      </c>
      <c r="B27" s="19" t="s">
        <v>48</v>
      </c>
      <c r="C27" s="43">
        <f>D27+E27</f>
        <v>-50787293.280000001</v>
      </c>
      <c r="D27" s="36">
        <f>D28</f>
        <v>-51593293.280000001</v>
      </c>
      <c r="E27" s="36">
        <f>E28</f>
        <v>806000</v>
      </c>
      <c r="F27" s="36"/>
      <c r="G27" s="33"/>
    </row>
    <row r="28" spans="1:7" s="20" customFormat="1" ht="23.25" customHeight="1" x14ac:dyDescent="0.3">
      <c r="A28" s="19" t="s">
        <v>51</v>
      </c>
      <c r="B28" s="18" t="s">
        <v>49</v>
      </c>
      <c r="C28" s="43">
        <f>D28+E28</f>
        <v>-50787293.280000001</v>
      </c>
      <c r="D28" s="36">
        <f>D29+D31</f>
        <v>-51593293.280000001</v>
      </c>
      <c r="E28" s="43">
        <f>E31</f>
        <v>806000</v>
      </c>
      <c r="F28" s="38"/>
      <c r="G28" s="33"/>
    </row>
    <row r="29" spans="1:7" s="20" customFormat="1" ht="22.5" customHeight="1" x14ac:dyDescent="0.3">
      <c r="A29" s="19">
        <v>41030000</v>
      </c>
      <c r="B29" s="18" t="s">
        <v>52</v>
      </c>
      <c r="C29" s="43">
        <f>D29</f>
        <v>9260000</v>
      </c>
      <c r="D29" s="36">
        <f>D30</f>
        <v>9260000</v>
      </c>
      <c r="E29" s="43"/>
      <c r="F29" s="38"/>
      <c r="G29" s="33"/>
    </row>
    <row r="30" spans="1:7" s="20" customFormat="1" ht="35.25" customHeight="1" x14ac:dyDescent="0.3">
      <c r="A30" s="39" t="s">
        <v>53</v>
      </c>
      <c r="B30" s="37" t="s">
        <v>54</v>
      </c>
      <c r="C30" s="43">
        <f>D30</f>
        <v>9260000</v>
      </c>
      <c r="D30" s="38">
        <v>9260000</v>
      </c>
      <c r="E30" s="43"/>
      <c r="F30" s="38"/>
      <c r="G30" s="33"/>
    </row>
    <row r="31" spans="1:7" s="20" customFormat="1" ht="21" customHeight="1" x14ac:dyDescent="0.3">
      <c r="A31" s="19">
        <v>41050000</v>
      </c>
      <c r="B31" s="18" t="s">
        <v>47</v>
      </c>
      <c r="C31" s="43">
        <f>D31+E31</f>
        <v>-60047293.280000001</v>
      </c>
      <c r="D31" s="36">
        <f>D32+D33+D34+D35+D36+D37+D39</f>
        <v>-60853293.280000001</v>
      </c>
      <c r="E31" s="43">
        <f>E38</f>
        <v>806000</v>
      </c>
      <c r="F31" s="38"/>
      <c r="G31" s="33"/>
    </row>
    <row r="32" spans="1:7" s="20" customFormat="1" ht="78.599999999999994" customHeight="1" x14ac:dyDescent="0.3">
      <c r="A32" s="39">
        <v>41050100</v>
      </c>
      <c r="B32" s="37" t="s">
        <v>56</v>
      </c>
      <c r="C32" s="43">
        <f t="shared" ref="C32:C37" si="0">D32</f>
        <v>-36234348.840000004</v>
      </c>
      <c r="D32" s="38">
        <v>-36234348.840000004</v>
      </c>
      <c r="E32" s="43"/>
      <c r="F32" s="38"/>
      <c r="G32" s="33"/>
    </row>
    <row r="33" spans="1:7" s="20" customFormat="1" ht="60" customHeight="1" x14ac:dyDescent="0.3">
      <c r="A33" s="39">
        <v>41050200</v>
      </c>
      <c r="B33" s="37" t="s">
        <v>57</v>
      </c>
      <c r="C33" s="43">
        <f t="shared" si="0"/>
        <v>26540.560000000001</v>
      </c>
      <c r="D33" s="38">
        <v>26540.560000000001</v>
      </c>
      <c r="E33" s="43"/>
      <c r="F33" s="38"/>
      <c r="G33" s="33"/>
    </row>
    <row r="34" spans="1:7" s="20" customFormat="1" ht="135" customHeight="1" x14ac:dyDescent="0.3">
      <c r="A34" s="39">
        <v>41050300</v>
      </c>
      <c r="B34" s="37" t="s">
        <v>58</v>
      </c>
      <c r="C34" s="43">
        <f t="shared" si="0"/>
        <v>-29666800</v>
      </c>
      <c r="D34" s="38">
        <v>-29666800</v>
      </c>
      <c r="E34" s="43"/>
      <c r="F34" s="38"/>
      <c r="G34" s="33"/>
    </row>
    <row r="35" spans="1:7" s="20" customFormat="1" ht="139.15" customHeight="1" x14ac:dyDescent="0.3">
      <c r="A35" s="39">
        <v>41050400</v>
      </c>
      <c r="B35" s="37" t="s">
        <v>61</v>
      </c>
      <c r="C35" s="43">
        <f t="shared" si="0"/>
        <v>3569700</v>
      </c>
      <c r="D35" s="38">
        <v>3569700</v>
      </c>
      <c r="E35" s="43"/>
      <c r="F35" s="38"/>
      <c r="G35" s="33"/>
    </row>
    <row r="36" spans="1:7" s="20" customFormat="1" ht="114.6" customHeight="1" x14ac:dyDescent="0.3">
      <c r="A36" s="39">
        <v>41050700</v>
      </c>
      <c r="B36" s="37" t="s">
        <v>59</v>
      </c>
      <c r="C36" s="43">
        <f t="shared" si="0"/>
        <v>-64873</v>
      </c>
      <c r="D36" s="38">
        <v>-64873</v>
      </c>
      <c r="E36" s="43"/>
      <c r="F36" s="38"/>
      <c r="G36" s="33"/>
    </row>
    <row r="37" spans="1:7" s="20" customFormat="1" ht="38.450000000000003" customHeight="1" x14ac:dyDescent="0.3">
      <c r="A37" s="39">
        <v>41051500</v>
      </c>
      <c r="B37" s="37" t="s">
        <v>55</v>
      </c>
      <c r="C37" s="43">
        <f t="shared" si="0"/>
        <v>1500000</v>
      </c>
      <c r="D37" s="38">
        <v>1500000</v>
      </c>
      <c r="E37" s="43"/>
      <c r="F37" s="38"/>
      <c r="G37" s="33"/>
    </row>
    <row r="38" spans="1:7" s="20" customFormat="1" ht="135" customHeight="1" x14ac:dyDescent="0.3">
      <c r="A38" s="39">
        <v>41052900</v>
      </c>
      <c r="B38" s="37" t="s">
        <v>46</v>
      </c>
      <c r="C38" s="43">
        <f>E38</f>
        <v>806000</v>
      </c>
      <c r="D38" s="36"/>
      <c r="E38" s="38">
        <v>806000</v>
      </c>
      <c r="F38" s="38"/>
      <c r="G38" s="33"/>
    </row>
    <row r="39" spans="1:7" s="20" customFormat="1" ht="24.6" customHeight="1" x14ac:dyDescent="0.3">
      <c r="A39" s="39">
        <v>41053900</v>
      </c>
      <c r="B39" s="37" t="s">
        <v>60</v>
      </c>
      <c r="C39" s="43">
        <f>D39</f>
        <v>16488</v>
      </c>
      <c r="D39" s="38">
        <v>16488</v>
      </c>
      <c r="E39" s="36"/>
      <c r="F39" s="38"/>
      <c r="G39" s="33"/>
    </row>
    <row r="40" spans="1:7" ht="20.25" customHeight="1" x14ac:dyDescent="0.3">
      <c r="A40" s="19"/>
      <c r="B40" s="42" t="s">
        <v>4</v>
      </c>
      <c r="C40" s="36">
        <f>D40+E40</f>
        <v>-49704913.280000001</v>
      </c>
      <c r="D40" s="36">
        <f>D14+D21+D27</f>
        <v>-51593293.280000001</v>
      </c>
      <c r="E40" s="36">
        <f>E14+E21+E27+E39</f>
        <v>1888380</v>
      </c>
      <c r="F40" s="36">
        <f>F14+F21</f>
        <v>1082380</v>
      </c>
      <c r="G40" s="32"/>
    </row>
    <row r="41" spans="1:7" ht="23.25" customHeight="1" x14ac:dyDescent="0.3"/>
    <row r="42" spans="1:7" ht="19.899999999999999" customHeight="1" x14ac:dyDescent="0.3"/>
    <row r="43" spans="1:7" ht="20.25" customHeight="1" x14ac:dyDescent="0.3">
      <c r="B43" s="45" t="s">
        <v>36</v>
      </c>
      <c r="C43" s="45"/>
      <c r="D43" s="45"/>
      <c r="E43" s="45"/>
      <c r="F43" s="45"/>
    </row>
    <row r="45" spans="1:7" ht="15.75" customHeight="1" x14ac:dyDescent="0.3"/>
  </sheetData>
  <mergeCells count="12">
    <mergeCell ref="E9:F9"/>
    <mergeCell ref="E10:E12"/>
    <mergeCell ref="F10:F12"/>
    <mergeCell ref="B43:F43"/>
    <mergeCell ref="D2:F2"/>
    <mergeCell ref="D3:F3"/>
    <mergeCell ref="D4:F4"/>
    <mergeCell ref="A6:F6"/>
    <mergeCell ref="A9:A12"/>
    <mergeCell ref="B9:B12"/>
    <mergeCell ref="C9:C12"/>
    <mergeCell ref="D9:D12"/>
  </mergeCells>
  <phoneticPr fontId="2" type="noConversion"/>
  <pageMargins left="0.24" right="0.2" top="0.89" bottom="0.27" header="0.5" footer="0.2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3"/>
      <c r="B3" s="24" t="s">
        <v>21</v>
      </c>
      <c r="C3" s="23" t="s">
        <v>22</v>
      </c>
      <c r="D3" s="23" t="s">
        <v>23</v>
      </c>
      <c r="E3" s="23"/>
      <c r="F3" s="23"/>
    </row>
    <row r="4" spans="1:7" ht="15.75" x14ac:dyDescent="0.2">
      <c r="A4" s="1" t="s">
        <v>16</v>
      </c>
      <c r="B4" s="22">
        <v>206339.851</v>
      </c>
      <c r="C4" s="25">
        <f>B4/B8*100</f>
        <v>86.798697702258792</v>
      </c>
      <c r="D4" s="23"/>
      <c r="E4" s="26">
        <f>D8*C4/100</f>
        <v>262498.01037033426</v>
      </c>
      <c r="F4" s="26">
        <v>262400.8</v>
      </c>
    </row>
    <row r="5" spans="1:7" ht="15.75" x14ac:dyDescent="0.2">
      <c r="A5" s="1" t="s">
        <v>17</v>
      </c>
      <c r="B5" s="23">
        <v>17621.59</v>
      </c>
      <c r="C5" s="25">
        <f>B5/B8*100</f>
        <v>7.4126789179621273</v>
      </c>
      <c r="D5" s="23"/>
      <c r="E5" s="26">
        <f>D8*C5/100</f>
        <v>22417.542186563751</v>
      </c>
      <c r="F5" s="23">
        <v>22514.799999999999</v>
      </c>
      <c r="G5" s="28">
        <f>E5-F5</f>
        <v>-97.257813436248398</v>
      </c>
    </row>
    <row r="6" spans="1:7" ht="15.75" x14ac:dyDescent="0.2">
      <c r="A6" s="1" t="s">
        <v>18</v>
      </c>
      <c r="B6" s="23">
        <v>3905.0720000000001</v>
      </c>
      <c r="C6" s="25">
        <f>B6/B8*100</f>
        <v>1.6427033478547737</v>
      </c>
      <c r="D6" s="23"/>
      <c r="E6" s="26">
        <f>D8*C6/100</f>
        <v>4967.8897478359713</v>
      </c>
      <c r="F6" s="23">
        <v>4968</v>
      </c>
    </row>
    <row r="7" spans="1:7" ht="15.75" x14ac:dyDescent="0.2">
      <c r="A7" s="1" t="s">
        <v>19</v>
      </c>
      <c r="B7" s="23">
        <v>9855.7759999999998</v>
      </c>
      <c r="C7" s="25">
        <f>B7/B8*100</f>
        <v>4.1459200319243097</v>
      </c>
      <c r="D7" s="23"/>
      <c r="E7" s="26">
        <f>D8*C7/100</f>
        <v>12538.157695266005</v>
      </c>
      <c r="F7" s="23">
        <v>12538</v>
      </c>
    </row>
    <row r="8" spans="1:7" ht="15.75" x14ac:dyDescent="0.2">
      <c r="A8" s="27" t="s">
        <v>20</v>
      </c>
      <c r="B8" s="22">
        <f>SUM(B4:B7)</f>
        <v>237722.28899999999</v>
      </c>
      <c r="C8" s="25">
        <f>SUM(C4:C7)</f>
        <v>100</v>
      </c>
      <c r="D8" s="23">
        <v>302421.59999999998</v>
      </c>
      <c r="E8" s="26">
        <f>SUM(E4:E7)</f>
        <v>302421.60000000003</v>
      </c>
      <c r="F8" s="26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0"/>
      <c r="D2" s="50"/>
      <c r="E2" s="50"/>
      <c r="F2" s="50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1" t="s">
        <v>15</v>
      </c>
      <c r="B8" s="51"/>
      <c r="C8" s="51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7</v>
      </c>
      <c r="B11" s="13" t="s">
        <v>8</v>
      </c>
      <c r="C11" s="13" t="s">
        <v>9</v>
      </c>
    </row>
    <row r="12" spans="1:12" ht="19.5" customHeight="1" x14ac:dyDescent="0.2">
      <c r="A12" s="14" t="s">
        <v>10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11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12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13</v>
      </c>
      <c r="B15" s="14">
        <f>SUM(B12:B14)</f>
        <v>42784600</v>
      </c>
      <c r="C15" s="16" t="s">
        <v>14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2"/>
      <c r="B20" s="52"/>
      <c r="C20" s="52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зведений</vt:lpstr>
      <vt:lpstr>Лист1</vt:lpstr>
      <vt:lpstr>розрах дотації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2018-12-20T14:10:03Z</cp:lastPrinted>
  <dcterms:created xsi:type="dcterms:W3CDTF">2009-01-05T08:10:25Z</dcterms:created>
  <dcterms:modified xsi:type="dcterms:W3CDTF">2018-12-20T18:10:25Z</dcterms:modified>
</cp:coreProperties>
</file>