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дод.4!$D:$E,дод.4!$7:$7</definedName>
    <definedName name="_xlnm.Print_Area" localSheetId="0">дод.4!$A$1:$I$69</definedName>
  </definedNames>
  <calcPr calcId="162913" fullCalcOnLoad="1"/>
</workbook>
</file>

<file path=xl/calcChain.xml><?xml version="1.0" encoding="utf-8"?>
<calcChain xmlns="http://schemas.openxmlformats.org/spreadsheetml/2006/main">
  <c r="I10" i="6" l="1"/>
  <c r="I9" i="6" s="1"/>
  <c r="I8" i="6" s="1"/>
  <c r="I12" i="6"/>
  <c r="I14" i="6"/>
  <c r="I21" i="6"/>
  <c r="I23" i="6"/>
  <c r="I20" i="6" s="1"/>
  <c r="I19" i="6" s="1"/>
  <c r="I51" i="6"/>
  <c r="I54" i="6"/>
  <c r="I50" i="6" s="1"/>
  <c r="I49" i="6" s="1"/>
  <c r="I45" i="6"/>
  <c r="I42" i="6"/>
  <c r="I41" i="6" s="1"/>
  <c r="I26" i="6"/>
  <c r="I25" i="6" s="1"/>
  <c r="I36" i="6"/>
  <c r="I35" i="6" s="1"/>
  <c r="I39" i="6"/>
  <c r="I38" i="6" s="1"/>
  <c r="I16" i="6"/>
  <c r="I58" i="6"/>
  <c r="I57" i="6"/>
  <c r="J23" i="6"/>
  <c r="J20" i="6"/>
  <c r="J19" i="6" s="1"/>
  <c r="K25" i="6"/>
  <c r="K49" i="6"/>
  <c r="I43" i="6"/>
  <c r="K41" i="6" s="1"/>
  <c r="I17" i="6"/>
  <c r="J10" i="6"/>
  <c r="J14" i="6"/>
  <c r="J12" i="6" s="1"/>
  <c r="J40" i="6"/>
  <c r="J39" i="6"/>
  <c r="J47" i="6"/>
  <c r="J46" i="6" s="1"/>
  <c r="J45" i="6" s="1"/>
  <c r="J50" i="6" s="1"/>
  <c r="J9" i="6"/>
  <c r="J8" i="6" s="1"/>
  <c r="I60" i="6" l="1"/>
  <c r="K51" i="6" s="1"/>
</calcChain>
</file>

<file path=xl/sharedStrings.xml><?xml version="1.0" encoding="utf-8"?>
<sst xmlns="http://schemas.openxmlformats.org/spreadsheetml/2006/main" count="101" uniqueCount="67">
  <si>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</si>
  <si>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</si>
  <si>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</si>
  <si>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</si>
  <si>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</si>
  <si>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</si>
  <si>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</si>
  <si>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</si>
  <si>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</si>
  <si>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</si>
  <si>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</si>
  <si>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</si>
  <si>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</si>
  <si>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</si>
  <si>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</si>
  <si>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</si>
  <si>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</si>
  <si>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Департамент житлово-комунального господарства міської ради</t>
  </si>
  <si>
    <t>Департамент містобудівного комплексу та земельних відносин міської ради</t>
  </si>
  <si>
    <t>0470</t>
  </si>
  <si>
    <t>Реалізація інвестиційних проектів</t>
  </si>
  <si>
    <t>Будівництво спортивного майданчику з штучним покриттям на вул. Надрічній</t>
  </si>
  <si>
    <t>Закупівля транспортних засобів спеціального призначення (каналопромивочна машина) для КП "Чернівціводоканал" (замовник КП "Чернівціводоканал")</t>
  </si>
  <si>
    <t>Завершення будівництва футбольного поля з синтетичним покриттям у м. Чернівці, на вул. Головній, 265</t>
  </si>
  <si>
    <t>Придбання ілососної машини для потреб КП "Чернівціводоканал" (замовник КП "Чернівціводоканал")</t>
  </si>
  <si>
    <t>Придбання вантажного автомобіля для потреб Чернівецького міського виробничого тресту зеленого господарства та протизсувних робіт (замовник Чернівецький міський виробничий трест зеленого господарства та протизсувних робіт)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</si>
  <si>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</si>
  <si>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 ветеранів війни, гарантії їх соціального захисту'', та осіб, які втратили функціональні можливості нижніх кінцівок, інвалідність яких настала внаслдіок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</t>
  </si>
  <si>
    <t>Капітальні трансферти населенню</t>
  </si>
  <si>
    <t>Управління освіти міської ради</t>
  </si>
  <si>
    <t>Придбання обладнання і предметів довгострокового користування</t>
  </si>
  <si>
    <t>Управління по фізичній культурі та спорту міської ради</t>
  </si>
  <si>
    <t>Департамент праці та соціального захисту населення міської ради</t>
  </si>
  <si>
    <t>до рішення міської ради VII скликання</t>
  </si>
  <si>
    <t>0910</t>
  </si>
  <si>
    <t>Дошкільна освiта</t>
  </si>
  <si>
    <t>0921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</si>
  <si>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</si>
  <si>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Управління культури міської ради</t>
  </si>
  <si>
    <t>0828</t>
  </si>
  <si>
    <t>Палаци i будинки культури, клуби та iншi заклади клубного типу</t>
  </si>
  <si>
    <t>Відділ у справах сімї та молоді міської ради</t>
  </si>
  <si>
    <t>1040</t>
  </si>
  <si>
    <t>Департамент економіки міської ради</t>
  </si>
  <si>
    <t>0180</t>
  </si>
  <si>
    <t>0111</t>
  </si>
  <si>
    <t>Керівництво і управління у сфері економічного розвитку міста</t>
  </si>
  <si>
    <t>Управління охорони здоров"я міської ради</t>
  </si>
  <si>
    <t>0731</t>
  </si>
  <si>
    <t>Багатопрофільна стаціонарна медична допомога</t>
  </si>
  <si>
    <t>Капітальні трансферти підприємствам (установам, організаціям)</t>
  </si>
  <si>
    <t>Амбулаторно-поліклінічна допомога населенню</t>
  </si>
  <si>
    <t>0721</t>
  </si>
  <si>
    <t>Надання стоматологічної допомоги населенню</t>
  </si>
  <si>
    <t>Первинна медична  допомога населенню</t>
  </si>
  <si>
    <t>0726</t>
  </si>
  <si>
    <t>0722</t>
  </si>
  <si>
    <t>Інші заходи та заклади молодіжної політики</t>
  </si>
  <si>
    <t>0490</t>
  </si>
  <si>
    <t>Реалізація заходів щодо інвестиційного розвитку території</t>
  </si>
  <si>
    <t>Придбання техніки і обладнання для комунальних потреб міста</t>
  </si>
  <si>
    <t>Інші видатки</t>
  </si>
  <si>
    <t>0133</t>
  </si>
  <si>
    <t>Додаток 4</t>
  </si>
  <si>
    <t>Секретар Чернівецької міської ради</t>
  </si>
  <si>
    <t>В. Продан</t>
  </si>
  <si>
    <t>07.12.2017  № 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</si>
</sst>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6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"/>
      <charset val="204"/>
    </font>
    <font>
      <b/>
      <i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60" fillId="27" borderId="0" applyNumberFormat="0" applyBorder="0" applyAlignment="0" applyProtection="0"/>
    <xf numFmtId="0" fontId="60" fillId="28" borderId="0" applyNumberFormat="0" applyBorder="0" applyAlignment="0" applyProtection="0"/>
    <xf numFmtId="0" fontId="61" fillId="29" borderId="0" applyNumberFormat="0" applyBorder="0" applyAlignment="0" applyProtection="0"/>
    <xf numFmtId="0" fontId="60" fillId="30" borderId="0" applyNumberFormat="0" applyBorder="0" applyAlignment="0" applyProtection="0"/>
    <xf numFmtId="0" fontId="60" fillId="31" borderId="0" applyNumberFormat="0" applyBorder="0" applyAlignment="0" applyProtection="0"/>
    <xf numFmtId="0" fontId="61" fillId="32" borderId="0" applyNumberFormat="0" applyBorder="0" applyAlignment="0" applyProtection="0"/>
    <xf numFmtId="0" fontId="60" fillId="33" borderId="0" applyNumberFormat="0" applyBorder="0" applyAlignment="0" applyProtection="0"/>
    <xf numFmtId="0" fontId="60" fillId="34" borderId="0" applyNumberFormat="0" applyBorder="0" applyAlignment="0" applyProtection="0"/>
    <xf numFmtId="0" fontId="61" fillId="35" borderId="0" applyNumberFormat="0" applyBorder="0" applyAlignment="0" applyProtection="0"/>
    <xf numFmtId="0" fontId="60" fillId="36" borderId="0" applyNumberFormat="0" applyBorder="0" applyAlignment="0" applyProtection="0"/>
    <xf numFmtId="0" fontId="60" fillId="37" borderId="0" applyNumberFormat="0" applyBorder="0" applyAlignment="0" applyProtection="0"/>
    <xf numFmtId="0" fontId="61" fillId="38" borderId="0" applyNumberFormat="0" applyBorder="0" applyAlignment="0" applyProtection="0"/>
    <xf numFmtId="0" fontId="60" fillId="39" borderId="0" applyNumberFormat="0" applyBorder="0" applyAlignment="0" applyProtection="0"/>
    <xf numFmtId="0" fontId="60" fillId="40" borderId="0" applyNumberFormat="0" applyBorder="0" applyAlignment="0" applyProtection="0"/>
    <xf numFmtId="0" fontId="61" fillId="41" borderId="0" applyNumberFormat="0" applyBorder="0" applyAlignment="0" applyProtection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1" fillId="44" borderId="0" applyNumberFormat="0" applyBorder="0" applyAlignment="0" applyProtection="0"/>
  </cellStyleXfs>
  <cellXfs count="141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34" fillId="0" borderId="7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6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4" fillId="24" borderId="7" xfId="0" applyFont="1" applyFill="1" applyBorder="1" applyAlignment="1">
      <alignment horizontal="center" vertical="center" wrapText="1"/>
    </xf>
    <xf numFmtId="49" fontId="34" fillId="24" borderId="7" xfId="0" applyNumberFormat="1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right" vertical="center" wrapText="1"/>
    </xf>
    <xf numFmtId="0" fontId="38" fillId="25" borderId="7" xfId="0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0" fillId="0" borderId="0" xfId="0" applyNumberFormat="1" applyFont="1" applyFill="1" applyAlignment="1" applyProtection="1">
      <alignment horizontal="left" vertical="center" wrapText="1"/>
    </xf>
    <xf numFmtId="1" fontId="40" fillId="0" borderId="0" xfId="0" applyNumberFormat="1" applyFont="1" applyFill="1" applyAlignment="1" applyProtection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7" xfId="0" applyFont="1" applyBorder="1" applyAlignment="1">
      <alignment horizontal="center" vertical="center" wrapText="1"/>
    </xf>
    <xf numFmtId="192" fontId="42" fillId="24" borderId="7" xfId="48" applyNumberFormat="1" applyFont="1" applyFill="1" applyBorder="1" applyAlignment="1">
      <alignment horizontal="left" vertical="center" wrapText="1"/>
    </xf>
    <xf numFmtId="192" fontId="43" fillId="0" borderId="7" xfId="48" applyNumberFormat="1" applyFont="1" applyFill="1" applyBorder="1" applyAlignment="1">
      <alignment horizontal="left" vertical="center" wrapText="1"/>
    </xf>
    <xf numFmtId="192" fontId="42" fillId="0" borderId="7" xfId="48" applyNumberFormat="1" applyFont="1" applyFill="1" applyBorder="1" applyAlignment="1">
      <alignment horizontal="left" vertical="center" wrapText="1"/>
    </xf>
    <xf numFmtId="192" fontId="43" fillId="25" borderId="7" xfId="0" applyNumberFormat="1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3" fontId="36" fillId="0" borderId="7" xfId="48" applyNumberFormat="1" applyFont="1" applyFill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left" vertical="center" wrapText="1"/>
    </xf>
    <xf numFmtId="3" fontId="28" fillId="0" borderId="7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3" fontId="33" fillId="0" borderId="0" xfId="0" applyNumberFormat="1" applyFont="1" applyFill="1" applyAlignment="1">
      <alignment wrapText="1"/>
    </xf>
    <xf numFmtId="49" fontId="34" fillId="0" borderId="7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Alignment="1">
      <alignment wrapText="1"/>
    </xf>
    <xf numFmtId="3" fontId="35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35" fillId="0" borderId="7" xfId="48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Alignment="1">
      <alignment wrapText="1"/>
    </xf>
    <xf numFmtId="0" fontId="44" fillId="0" borderId="0" xfId="0" applyNumberFormat="1" applyFont="1" applyFill="1" applyAlignment="1" applyProtection="1">
      <alignment horizontal="left" vertical="center" wrapText="1"/>
    </xf>
    <xf numFmtId="0" fontId="25" fillId="0" borderId="7" xfId="0" applyNumberFormat="1" applyFont="1" applyFill="1" applyBorder="1" applyAlignment="1">
      <alignment horizontal="center" vertical="center" wrapText="1"/>
    </xf>
    <xf numFmtId="0" fontId="25" fillId="24" borderId="7" xfId="0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center" vertical="center" wrapText="1"/>
    </xf>
    <xf numFmtId="192" fontId="36" fillId="24" borderId="7" xfId="48" applyNumberFormat="1" applyFont="1" applyFill="1" applyBorder="1" applyAlignment="1">
      <alignment horizontal="left" vertical="center" wrapText="1"/>
    </xf>
    <xf numFmtId="192" fontId="36" fillId="0" borderId="7" xfId="48" applyNumberFormat="1" applyFont="1" applyFill="1" applyBorder="1" applyAlignment="1">
      <alignment horizontal="left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45" fillId="24" borderId="7" xfId="48" applyNumberFormat="1" applyFont="1" applyFill="1" applyBorder="1" applyAlignment="1">
      <alignment horizontal="left" vertical="center" wrapText="1"/>
    </xf>
    <xf numFmtId="192" fontId="45" fillId="24" borderId="7" xfId="48" applyNumberFormat="1" applyFont="1" applyFill="1" applyBorder="1" applyAlignment="1">
      <alignment horizontal="center" vertical="center" wrapText="1"/>
    </xf>
    <xf numFmtId="3" fontId="37" fillId="24" borderId="7" xfId="48" applyNumberFormat="1" applyFont="1" applyFill="1" applyBorder="1" applyAlignment="1">
      <alignment horizontal="right" vertical="center" wrapText="1"/>
    </xf>
    <xf numFmtId="210" fontId="46" fillId="0" borderId="0" xfId="0" applyNumberFormat="1" applyFont="1" applyFill="1" applyAlignment="1">
      <alignment wrapText="1"/>
    </xf>
    <xf numFmtId="0" fontId="46" fillId="0" borderId="0" xfId="0" applyFont="1" applyFill="1" applyAlignment="1">
      <alignment wrapText="1"/>
    </xf>
    <xf numFmtId="192" fontId="36" fillId="0" borderId="7" xfId="48" applyNumberFormat="1" applyFont="1" applyFill="1" applyBorder="1" applyAlignment="1">
      <alignment horizontal="center" vertical="center" wrapText="1"/>
    </xf>
    <xf numFmtId="210" fontId="34" fillId="0" borderId="0" xfId="0" applyNumberFormat="1" applyFont="1" applyFill="1" applyAlignment="1">
      <alignment wrapText="1"/>
    </xf>
    <xf numFmtId="192" fontId="28" fillId="0" borderId="7" xfId="48" applyNumberFormat="1" applyFont="1" applyFill="1" applyBorder="1" applyAlignment="1">
      <alignment horizontal="center" vertical="center" wrapText="1"/>
    </xf>
    <xf numFmtId="3" fontId="47" fillId="0" borderId="7" xfId="48" applyNumberFormat="1" applyFont="1" applyFill="1" applyBorder="1" applyAlignment="1">
      <alignment horizontal="right" vertical="center" wrapText="1"/>
    </xf>
    <xf numFmtId="210" fontId="1" fillId="0" borderId="0" xfId="0" applyNumberFormat="1" applyFont="1" applyFill="1" applyAlignment="1">
      <alignment wrapText="1"/>
    </xf>
    <xf numFmtId="0" fontId="48" fillId="0" borderId="7" xfId="0" applyFont="1" applyBorder="1" applyAlignment="1">
      <alignment horizontal="center" vertical="center" wrapText="1"/>
    </xf>
    <xf numFmtId="210" fontId="19" fillId="0" borderId="0" xfId="0" applyNumberFormat="1" applyFont="1" applyFill="1" applyAlignment="1">
      <alignment wrapText="1"/>
    </xf>
    <xf numFmtId="0" fontId="50" fillId="0" borderId="7" xfId="0" quotePrefix="1" applyFont="1" applyBorder="1" applyAlignment="1">
      <alignment horizontal="center" vertical="center" wrapText="1"/>
    </xf>
    <xf numFmtId="2" fontId="50" fillId="0" borderId="7" xfId="0" quotePrefix="1" applyNumberFormat="1" applyFont="1" applyBorder="1" applyAlignment="1">
      <alignment horizontal="center" vertical="center" wrapText="1"/>
    </xf>
    <xf numFmtId="2" fontId="51" fillId="0" borderId="7" xfId="0" quotePrefix="1" applyNumberFormat="1" applyFont="1" applyBorder="1" applyAlignment="1">
      <alignment horizontal="center" vertical="center" wrapText="1"/>
    </xf>
    <xf numFmtId="192" fontId="52" fillId="0" borderId="7" xfId="48" applyNumberFormat="1" applyFont="1" applyFill="1" applyBorder="1" applyAlignment="1">
      <alignment horizontal="center" vertical="center" wrapText="1"/>
    </xf>
    <xf numFmtId="3" fontId="53" fillId="0" borderId="7" xfId="48" applyNumberFormat="1" applyFont="1" applyFill="1" applyBorder="1" applyAlignment="1">
      <alignment horizontal="right" vertical="center" wrapText="1"/>
    </xf>
    <xf numFmtId="210" fontId="54" fillId="0" borderId="0" xfId="0" applyNumberFormat="1" applyFont="1" applyFill="1" applyAlignment="1">
      <alignment wrapText="1"/>
    </xf>
    <xf numFmtId="0" fontId="54" fillId="0" borderId="0" xfId="0" applyFont="1" applyFill="1" applyAlignment="1">
      <alignment wrapText="1"/>
    </xf>
    <xf numFmtId="0" fontId="26" fillId="0" borderId="7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33" fillId="0" borderId="0" xfId="0" applyNumberFormat="1" applyFont="1" applyFill="1" applyAlignment="1" applyProtection="1">
      <alignment wrapText="1"/>
    </xf>
    <xf numFmtId="0" fontId="48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5" fillId="0" borderId="7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49" fontId="33" fillId="0" borderId="9" xfId="0" applyNumberFormat="1" applyFont="1" applyBorder="1" applyAlignment="1">
      <alignment horizontal="center" vertical="center" wrapText="1"/>
    </xf>
    <xf numFmtId="192" fontId="28" fillId="0" borderId="9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center" vertical="center" wrapText="1"/>
    </xf>
    <xf numFmtId="0" fontId="26" fillId="24" borderId="7" xfId="0" applyFont="1" applyFill="1" applyBorder="1" applyAlignment="1">
      <alignment horizontal="center" vertical="center" wrapText="1"/>
    </xf>
    <xf numFmtId="49" fontId="26" fillId="24" borderId="7" xfId="0" applyNumberFormat="1" applyFont="1" applyFill="1" applyBorder="1" applyAlignment="1">
      <alignment horizontal="center" vertical="center" wrapText="1"/>
    </xf>
    <xf numFmtId="192" fontId="28" fillId="24" borderId="7" xfId="48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3" fontId="37" fillId="0" borderId="7" xfId="48" applyNumberFormat="1" applyFont="1" applyFill="1" applyBorder="1" applyAlignment="1">
      <alignment horizontal="right" vertical="center" wrapText="1"/>
    </xf>
    <xf numFmtId="192" fontId="35" fillId="24" borderId="7" xfId="48" applyNumberFormat="1" applyFont="1" applyFill="1" applyBorder="1" applyAlignment="1">
      <alignment horizontal="left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192" fontId="57" fillId="0" borderId="7" xfId="48" applyNumberFormat="1" applyFont="1" applyFill="1" applyBorder="1" applyAlignment="1">
      <alignment horizontal="center" vertical="center" wrapText="1"/>
    </xf>
    <xf numFmtId="192" fontId="58" fillId="24" borderId="7" xfId="48" applyNumberFormat="1" applyFont="1" applyFill="1" applyBorder="1" applyAlignment="1">
      <alignment horizontal="center" vertical="center" wrapText="1"/>
    </xf>
    <xf numFmtId="49" fontId="50" fillId="0" borderId="7" xfId="0" quotePrefix="1" applyNumberFormat="1" applyFont="1" applyBorder="1" applyAlignment="1">
      <alignment horizontal="center" vertical="center" wrapText="1"/>
    </xf>
    <xf numFmtId="0" fontId="26" fillId="0" borderId="7" xfId="0" quotePrefix="1" applyFont="1" applyBorder="1" applyAlignment="1">
      <alignment horizontal="center" vertical="center" wrapText="1"/>
    </xf>
    <xf numFmtId="49" fontId="26" fillId="0" borderId="7" xfId="0" quotePrefix="1" applyNumberFormat="1" applyFont="1" applyBorder="1" applyAlignment="1">
      <alignment horizontal="center" vertical="center" wrapText="1"/>
    </xf>
    <xf numFmtId="2" fontId="26" fillId="0" borderId="7" xfId="0" quotePrefix="1" applyNumberFormat="1" applyFont="1" applyBorder="1" applyAlignment="1">
      <alignment horizontal="center" vertical="center" wrapText="1"/>
    </xf>
    <xf numFmtId="0" fontId="25" fillId="0" borderId="7" xfId="0" quotePrefix="1" applyFont="1" applyBorder="1" applyAlignment="1">
      <alignment horizontal="center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 wrapText="1"/>
    </xf>
    <xf numFmtId="192" fontId="59" fillId="0" borderId="7" xfId="48" applyNumberFormat="1" applyFont="1" applyFill="1" applyBorder="1" applyAlignment="1">
      <alignment horizontal="left" vertical="center" wrapText="1"/>
    </xf>
    <xf numFmtId="3" fontId="34" fillId="0" borderId="7" xfId="48" applyNumberFormat="1" applyFont="1" applyFill="1" applyBorder="1" applyAlignment="1">
      <alignment horizontal="right" vertical="center" wrapText="1"/>
    </xf>
    <xf numFmtId="3" fontId="34" fillId="0" borderId="10" xfId="48" applyNumberFormat="1" applyFont="1" applyFill="1" applyBorder="1" applyAlignment="1">
      <alignment horizontal="right" vertical="center" wrapText="1"/>
    </xf>
    <xf numFmtId="0" fontId="33" fillId="0" borderId="7" xfId="0" applyFont="1" applyFill="1" applyBorder="1" applyAlignment="1">
      <alignment horizontal="left" vertical="center" wrapText="1"/>
    </xf>
    <xf numFmtId="3" fontId="1" fillId="0" borderId="7" xfId="48" applyNumberFormat="1" applyFont="1" applyFill="1" applyBorder="1" applyAlignment="1">
      <alignment horizontal="center" vertical="center" wrapText="1"/>
    </xf>
    <xf numFmtId="3" fontId="33" fillId="0" borderId="10" xfId="48" applyNumberFormat="1" applyFont="1" applyFill="1" applyBorder="1" applyAlignment="1">
      <alignment horizontal="right" vertical="center" wrapText="1"/>
    </xf>
    <xf numFmtId="0" fontId="56" fillId="0" borderId="11" xfId="0" applyFont="1" applyFill="1" applyBorder="1" applyAlignment="1">
      <alignment horizontal="center" vertical="center" wrapText="1"/>
    </xf>
    <xf numFmtId="3" fontId="19" fillId="26" borderId="0" xfId="0" applyNumberFormat="1" applyFont="1" applyFill="1" applyBorder="1" applyAlignment="1" applyProtection="1">
      <alignment vertical="center" wrapText="1"/>
    </xf>
    <xf numFmtId="3" fontId="49" fillId="0" borderId="7" xfId="48" applyNumberFormat="1" applyFont="1" applyFill="1" applyBorder="1" applyAlignment="1">
      <alignment horizontal="right" vertical="center" wrapText="1"/>
    </xf>
    <xf numFmtId="3" fontId="1" fillId="0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49" fillId="0" borderId="7" xfId="48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view="pageBreakPreview" zoomScaleNormal="100" zoomScaleSheetLayoutView="90" workbookViewId="0">
      <pane xSplit="5" ySplit="7" topLeftCell="G65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5.75" x14ac:dyDescent="0.2"/>
  <cols>
    <col min="1" max="1" width="12.83203125" style="6" customWidth="1"/>
    <col min="2" max="2" width="14.83203125" style="6" customWidth="1"/>
    <col min="3" max="3" width="12" style="6" customWidth="1"/>
    <col min="4" max="4" width="52" style="11" customWidth="1"/>
    <col min="5" max="5" width="67.1640625" style="39" customWidth="1"/>
    <col min="6" max="6" width="14.6640625" style="11" customWidth="1"/>
    <col min="7" max="7" width="13.5" style="11" customWidth="1"/>
    <col min="8" max="8" width="18.83203125" style="11" customWidth="1"/>
    <col min="9" max="9" width="19.83203125" style="11" customWidth="1"/>
    <col min="10" max="10" width="19.83203125" style="11" hidden="1" customWidth="1"/>
    <col min="11" max="11" width="31.1640625" style="7" customWidth="1"/>
    <col min="12" max="16384" width="9.1640625" style="7"/>
  </cols>
  <sheetData>
    <row r="1" spans="1:11" s="38" customFormat="1" ht="18" customHeight="1" x14ac:dyDescent="0.25">
      <c r="A1" s="6"/>
      <c r="B1" s="93"/>
      <c r="C1" s="93"/>
      <c r="D1" s="94"/>
      <c r="E1" s="39"/>
      <c r="F1" s="95"/>
      <c r="G1" s="135" t="s">
        <v>63</v>
      </c>
      <c r="H1" s="135"/>
      <c r="I1" s="60"/>
    </row>
    <row r="2" spans="1:11" s="38" customFormat="1" ht="30" customHeight="1" x14ac:dyDescent="0.25">
      <c r="A2" s="6"/>
      <c r="B2" s="93"/>
      <c r="C2" s="93"/>
      <c r="D2" s="94"/>
      <c r="E2" s="40"/>
      <c r="F2" s="5"/>
      <c r="G2" s="135" t="s">
        <v>33</v>
      </c>
      <c r="H2" s="135"/>
      <c r="I2" s="60"/>
    </row>
    <row r="3" spans="1:11" s="38" customFormat="1" ht="16.5" customHeight="1" x14ac:dyDescent="0.25">
      <c r="A3" s="6"/>
      <c r="B3" s="93"/>
      <c r="C3" s="93"/>
      <c r="D3" s="94"/>
      <c r="E3" s="39"/>
      <c r="F3" s="5"/>
      <c r="G3" s="135" t="s">
        <v>66</v>
      </c>
      <c r="H3" s="135"/>
      <c r="I3" s="60"/>
    </row>
    <row r="4" spans="1:11" ht="16.5" customHeight="1" x14ac:dyDescent="0.2">
      <c r="F4" s="5"/>
      <c r="G4" s="5"/>
      <c r="H4" s="64"/>
      <c r="I4" s="60"/>
      <c r="J4" s="60"/>
    </row>
    <row r="5" spans="1:11" ht="27.75" customHeight="1" x14ac:dyDescent="0.2">
      <c r="A5" s="133" t="s">
        <v>16</v>
      </c>
      <c r="B5" s="134"/>
      <c r="C5" s="134"/>
      <c r="D5" s="134"/>
      <c r="E5" s="134"/>
      <c r="F5" s="134"/>
      <c r="G5" s="134"/>
      <c r="H5" s="134"/>
      <c r="I5" s="134"/>
      <c r="J5" s="61"/>
    </row>
    <row r="6" spans="1:11" ht="21" customHeight="1" x14ac:dyDescent="0.3">
      <c r="A6" s="8"/>
      <c r="B6" s="9"/>
      <c r="C6" s="9"/>
      <c r="D6" s="12"/>
      <c r="E6" s="41"/>
      <c r="F6" s="13"/>
      <c r="G6" s="14"/>
      <c r="H6" s="13"/>
      <c r="I6" s="15" t="s">
        <v>7</v>
      </c>
      <c r="J6" s="15" t="s">
        <v>7</v>
      </c>
    </row>
    <row r="7" spans="1:11" ht="107.25" customHeight="1" x14ac:dyDescent="0.2">
      <c r="A7" s="1" t="s">
        <v>15</v>
      </c>
      <c r="B7" s="1" t="s">
        <v>8</v>
      </c>
      <c r="C7" s="1" t="s">
        <v>6</v>
      </c>
      <c r="D7" s="4" t="s">
        <v>5</v>
      </c>
      <c r="E7" s="42" t="s">
        <v>9</v>
      </c>
      <c r="F7" s="2" t="s">
        <v>1</v>
      </c>
      <c r="G7" s="26" t="s">
        <v>2</v>
      </c>
      <c r="H7" s="2" t="s">
        <v>3</v>
      </c>
      <c r="I7" s="2" t="s">
        <v>4</v>
      </c>
      <c r="J7" s="2" t="s">
        <v>4</v>
      </c>
    </row>
    <row r="8" spans="1:11" s="76" customFormat="1" ht="29.25" customHeight="1" x14ac:dyDescent="0.3">
      <c r="A8" s="70">
        <v>1000000</v>
      </c>
      <c r="B8" s="70"/>
      <c r="C8" s="71"/>
      <c r="D8" s="70" t="s">
        <v>29</v>
      </c>
      <c r="E8" s="72"/>
      <c r="F8" s="73"/>
      <c r="G8" s="73"/>
      <c r="H8" s="73"/>
      <c r="I8" s="74">
        <f>I9</f>
        <v>1679550</v>
      </c>
      <c r="J8" s="74" t="e">
        <f>J9</f>
        <v>#REF!</v>
      </c>
      <c r="K8" s="75"/>
    </row>
    <row r="9" spans="1:11" s="17" customFormat="1" ht="26.25" customHeight="1" x14ac:dyDescent="0.25">
      <c r="A9" s="19">
        <v>1010000</v>
      </c>
      <c r="B9" s="19"/>
      <c r="C9" s="20"/>
      <c r="D9" s="19" t="s">
        <v>29</v>
      </c>
      <c r="E9" s="69"/>
      <c r="F9" s="77"/>
      <c r="G9" s="77"/>
      <c r="H9" s="77"/>
      <c r="I9" s="24">
        <f>SUM(I10+I12+I14)</f>
        <v>1679550</v>
      </c>
      <c r="J9" s="24" t="e">
        <f>#REF!+J14+#REF!+#REF!+#REF!+#REF!</f>
        <v>#REF!</v>
      </c>
      <c r="K9" s="78"/>
    </row>
    <row r="10" spans="1:11" s="38" customFormat="1" ht="27" customHeight="1" x14ac:dyDescent="0.2">
      <c r="A10" s="2">
        <v>1011010</v>
      </c>
      <c r="B10" s="19">
        <v>1010</v>
      </c>
      <c r="C10" s="20" t="s">
        <v>34</v>
      </c>
      <c r="D10" s="96" t="s">
        <v>35</v>
      </c>
      <c r="E10" s="45"/>
      <c r="F10" s="79"/>
      <c r="G10" s="79"/>
      <c r="H10" s="79"/>
      <c r="I10" s="24">
        <f>SUM(I11:I11)</f>
        <v>393300</v>
      </c>
      <c r="J10" s="80">
        <f>SUM(J11:J11)</f>
        <v>0</v>
      </c>
    </row>
    <row r="11" spans="1:11" s="10" customFormat="1" ht="27" customHeight="1" x14ac:dyDescent="0.2">
      <c r="A11" s="97"/>
      <c r="B11" s="98"/>
      <c r="C11" s="99"/>
      <c r="D11" s="82"/>
      <c r="E11" s="45" t="s">
        <v>30</v>
      </c>
      <c r="F11" s="100"/>
      <c r="G11" s="79"/>
      <c r="H11" s="79"/>
      <c r="I11" s="25">
        <v>393300</v>
      </c>
      <c r="J11" s="25"/>
    </row>
    <row r="12" spans="1:11" s="38" customFormat="1" ht="72" customHeight="1" x14ac:dyDescent="0.2">
      <c r="A12" s="2">
        <v>1011020</v>
      </c>
      <c r="B12" s="19">
        <v>1020</v>
      </c>
      <c r="C12" s="20" t="s">
        <v>36</v>
      </c>
      <c r="D12" s="96" t="s">
        <v>37</v>
      </c>
      <c r="E12" s="45"/>
      <c r="F12" s="79"/>
      <c r="G12" s="79"/>
      <c r="H12" s="79"/>
      <c r="I12" s="80">
        <f>SUM(I13:I13)</f>
        <v>940000</v>
      </c>
      <c r="J12" s="80">
        <f>SUM(J13:J14)</f>
        <v>498400</v>
      </c>
    </row>
    <row r="13" spans="1:11" s="10" customFormat="1" ht="24.6" customHeight="1" x14ac:dyDescent="0.2">
      <c r="A13" s="97"/>
      <c r="B13" s="98"/>
      <c r="C13" s="99"/>
      <c r="D13" s="82"/>
      <c r="E13" s="45" t="s">
        <v>30</v>
      </c>
      <c r="F13" s="100"/>
      <c r="G13" s="79"/>
      <c r="H13" s="79"/>
      <c r="I13" s="25">
        <v>940000</v>
      </c>
      <c r="J13" s="25">
        <v>450000</v>
      </c>
    </row>
    <row r="14" spans="1:11" s="38" customFormat="1" ht="24.6" customHeight="1" x14ac:dyDescent="0.2">
      <c r="A14" s="2">
        <v>1016410</v>
      </c>
      <c r="B14" s="2">
        <v>6410</v>
      </c>
      <c r="C14" s="20" t="s">
        <v>19</v>
      </c>
      <c r="D14" s="49" t="s">
        <v>20</v>
      </c>
      <c r="E14" s="45"/>
      <c r="F14" s="79"/>
      <c r="G14" s="79"/>
      <c r="H14" s="79"/>
      <c r="I14" s="80">
        <f>SUM(I15:I15)</f>
        <v>346250</v>
      </c>
      <c r="J14" s="80">
        <f>SUM(J15:J15)</f>
        <v>48400</v>
      </c>
      <c r="K14" s="81"/>
    </row>
    <row r="15" spans="1:11" s="10" customFormat="1" ht="24.6" customHeight="1" x14ac:dyDescent="0.2">
      <c r="A15" s="91"/>
      <c r="B15" s="91"/>
      <c r="C15" s="92"/>
      <c r="D15" s="82"/>
      <c r="E15" s="45" t="s">
        <v>30</v>
      </c>
      <c r="F15" s="79"/>
      <c r="G15" s="79"/>
      <c r="H15" s="79"/>
      <c r="I15" s="25">
        <v>346250</v>
      </c>
      <c r="J15" s="25">
        <v>48400</v>
      </c>
      <c r="K15" s="83"/>
    </row>
    <row r="16" spans="1:11" s="10" customFormat="1" ht="38.25" customHeight="1" x14ac:dyDescent="0.2">
      <c r="A16" s="27">
        <v>1100000</v>
      </c>
      <c r="B16" s="103"/>
      <c r="C16" s="104"/>
      <c r="D16" s="27" t="s">
        <v>41</v>
      </c>
      <c r="E16" s="43"/>
      <c r="F16" s="105"/>
      <c r="G16" s="105"/>
      <c r="H16" s="105"/>
      <c r="I16" s="74">
        <f>I18</f>
        <v>29950</v>
      </c>
      <c r="J16" s="25"/>
      <c r="K16" s="83"/>
    </row>
    <row r="17" spans="1:11" s="10" customFormat="1" ht="31.15" customHeight="1" x14ac:dyDescent="0.2">
      <c r="A17" s="49">
        <v>1110000</v>
      </c>
      <c r="B17" s="106"/>
      <c r="C17" s="107"/>
      <c r="D17" s="49" t="s">
        <v>41</v>
      </c>
      <c r="E17" s="45"/>
      <c r="F17" s="79"/>
      <c r="G17" s="79"/>
      <c r="H17" s="79"/>
      <c r="I17" s="108">
        <f>I18</f>
        <v>29950</v>
      </c>
      <c r="J17" s="25"/>
      <c r="K17" s="83"/>
    </row>
    <row r="18" spans="1:11" s="10" customFormat="1" ht="31.15" customHeight="1" x14ac:dyDescent="0.2">
      <c r="A18" s="19">
        <v>1113143</v>
      </c>
      <c r="B18" s="19">
        <v>3143</v>
      </c>
      <c r="C18" s="20" t="s">
        <v>42</v>
      </c>
      <c r="D18" s="19" t="s">
        <v>57</v>
      </c>
      <c r="E18" s="51" t="s">
        <v>30</v>
      </c>
      <c r="F18" s="102"/>
      <c r="G18" s="102"/>
      <c r="H18" s="102"/>
      <c r="I18" s="62">
        <v>29950</v>
      </c>
      <c r="J18" s="25"/>
      <c r="K18" s="83"/>
    </row>
    <row r="19" spans="1:11" s="76" customFormat="1" ht="39" customHeight="1" x14ac:dyDescent="0.3">
      <c r="A19" s="101">
        <v>1300000</v>
      </c>
      <c r="B19" s="101"/>
      <c r="C19" s="110"/>
      <c r="D19" s="101" t="s">
        <v>31</v>
      </c>
      <c r="E19" s="72"/>
      <c r="F19" s="73"/>
      <c r="G19" s="73"/>
      <c r="H19" s="73"/>
      <c r="I19" s="74">
        <f>I20</f>
        <v>576149</v>
      </c>
      <c r="J19" s="74" t="e">
        <f>J20</f>
        <v>#REF!</v>
      </c>
      <c r="K19" s="75"/>
    </row>
    <row r="20" spans="1:11" s="17" customFormat="1" ht="31.5" x14ac:dyDescent="0.25">
      <c r="A20" s="19">
        <v>1310000</v>
      </c>
      <c r="B20" s="19"/>
      <c r="C20" s="20"/>
      <c r="D20" s="19" t="s">
        <v>31</v>
      </c>
      <c r="E20" s="69"/>
      <c r="F20" s="77"/>
      <c r="G20" s="77"/>
      <c r="H20" s="77"/>
      <c r="I20" s="24">
        <f>I21+I23</f>
        <v>576149</v>
      </c>
      <c r="J20" s="24" t="e">
        <f>#REF!+#REF!+#REF!+J23+#REF!+#REF!</f>
        <v>#REF!</v>
      </c>
      <c r="K20" s="78"/>
    </row>
    <row r="21" spans="1:11" s="16" customFormat="1" ht="36.75" customHeight="1" x14ac:dyDescent="0.25">
      <c r="A21" s="49">
        <v>1316310</v>
      </c>
      <c r="B21" s="19">
        <v>6310</v>
      </c>
      <c r="C21" s="20" t="s">
        <v>58</v>
      </c>
      <c r="D21" s="120" t="s">
        <v>59</v>
      </c>
      <c r="E21" s="121"/>
      <c r="F21" s="50"/>
      <c r="G21" s="50"/>
      <c r="H21" s="50"/>
      <c r="I21" s="122">
        <f>SUM(I22)</f>
        <v>32399</v>
      </c>
      <c r="J21" s="123">
        <v>2215900</v>
      </c>
    </row>
    <row r="22" spans="1:11" s="38" customFormat="1" ht="30.75" customHeight="1" x14ac:dyDescent="0.2">
      <c r="A22" s="53"/>
      <c r="B22" s="49"/>
      <c r="C22" s="55"/>
      <c r="D22" s="127"/>
      <c r="E22" s="124" t="s">
        <v>60</v>
      </c>
      <c r="F22" s="125"/>
      <c r="G22" s="125"/>
      <c r="H22" s="125"/>
      <c r="I22" s="130">
        <v>32399</v>
      </c>
      <c r="J22" s="126"/>
    </row>
    <row r="23" spans="1:11" s="38" customFormat="1" ht="25.9" customHeight="1" x14ac:dyDescent="0.2">
      <c r="A23" s="2">
        <v>1316410</v>
      </c>
      <c r="B23" s="2">
        <v>6410</v>
      </c>
      <c r="C23" s="20" t="s">
        <v>19</v>
      </c>
      <c r="D23" s="49" t="s">
        <v>20</v>
      </c>
      <c r="E23" s="51"/>
      <c r="F23" s="132"/>
      <c r="G23" s="132"/>
      <c r="H23" s="132"/>
      <c r="I23" s="80">
        <f>SUM(I24)</f>
        <v>543750</v>
      </c>
      <c r="J23" s="80">
        <f>SUM(J24)</f>
        <v>0</v>
      </c>
      <c r="K23" s="81"/>
    </row>
    <row r="24" spans="1:11" s="90" customFormat="1" ht="28.15" customHeight="1" x14ac:dyDescent="0.2">
      <c r="A24" s="84"/>
      <c r="B24" s="84"/>
      <c r="C24" s="85"/>
      <c r="D24" s="85"/>
      <c r="E24" s="51" t="s">
        <v>30</v>
      </c>
      <c r="F24" s="87"/>
      <c r="G24" s="87"/>
      <c r="H24" s="87"/>
      <c r="I24" s="25">
        <v>543750</v>
      </c>
      <c r="J24" s="88"/>
      <c r="K24" s="89"/>
    </row>
    <row r="25" spans="1:11" s="90" customFormat="1" ht="31.9" customHeight="1" x14ac:dyDescent="0.2">
      <c r="A25" s="101">
        <v>1400000</v>
      </c>
      <c r="B25" s="101"/>
      <c r="C25" s="110"/>
      <c r="D25" s="101" t="s">
        <v>47</v>
      </c>
      <c r="E25" s="72"/>
      <c r="F25" s="113"/>
      <c r="G25" s="113"/>
      <c r="H25" s="113"/>
      <c r="I25" s="74">
        <f>I26</f>
        <v>5768830</v>
      </c>
      <c r="J25" s="88"/>
      <c r="K25" s="89">
        <f>I27+I29+I31+I33</f>
        <v>5768830</v>
      </c>
    </row>
    <row r="26" spans="1:11" s="90" customFormat="1" ht="31.9" customHeight="1" x14ac:dyDescent="0.2">
      <c r="A26" s="19">
        <v>1410000</v>
      </c>
      <c r="B26" s="19"/>
      <c r="C26" s="20"/>
      <c r="D26" s="19" t="s">
        <v>47</v>
      </c>
      <c r="E26" s="69"/>
      <c r="F26" s="87"/>
      <c r="G26" s="87"/>
      <c r="H26" s="87"/>
      <c r="I26" s="80">
        <f>I27+I29+I31+I33</f>
        <v>5768830</v>
      </c>
      <c r="J26" s="88"/>
      <c r="K26" s="89"/>
    </row>
    <row r="27" spans="1:11" s="90" customFormat="1" ht="27.6" customHeight="1" x14ac:dyDescent="0.2">
      <c r="A27" s="2">
        <v>1412010</v>
      </c>
      <c r="B27" s="2">
        <v>2010</v>
      </c>
      <c r="C27" s="3" t="s">
        <v>48</v>
      </c>
      <c r="D27" s="111" t="s">
        <v>49</v>
      </c>
      <c r="E27" s="51" t="s">
        <v>50</v>
      </c>
      <c r="F27" s="112"/>
      <c r="G27" s="112"/>
      <c r="H27" s="112"/>
      <c r="I27" s="80">
        <v>1800000</v>
      </c>
      <c r="J27" s="88"/>
      <c r="K27" s="89"/>
    </row>
    <row r="28" spans="1:11" s="90" customFormat="1" ht="27.6" customHeight="1" x14ac:dyDescent="0.2">
      <c r="A28" s="84"/>
      <c r="B28" s="84"/>
      <c r="C28" s="85"/>
      <c r="D28" s="86"/>
      <c r="E28" s="51" t="s">
        <v>30</v>
      </c>
      <c r="F28" s="87"/>
      <c r="G28" s="87"/>
      <c r="H28" s="87"/>
      <c r="I28" s="25">
        <v>1800000</v>
      </c>
      <c r="J28" s="88"/>
      <c r="K28" s="89"/>
    </row>
    <row r="29" spans="1:11" s="90" customFormat="1" ht="27.6" customHeight="1" x14ac:dyDescent="0.2">
      <c r="A29" s="118">
        <v>1412120</v>
      </c>
      <c r="B29" s="118">
        <v>2120</v>
      </c>
      <c r="C29" s="3" t="s">
        <v>52</v>
      </c>
      <c r="D29" s="119" t="s">
        <v>51</v>
      </c>
      <c r="E29" s="51" t="s">
        <v>50</v>
      </c>
      <c r="F29" s="112"/>
      <c r="G29" s="112"/>
      <c r="H29" s="112"/>
      <c r="I29" s="80">
        <v>3210500</v>
      </c>
      <c r="J29" s="88"/>
      <c r="K29" s="89"/>
    </row>
    <row r="30" spans="1:11" s="90" customFormat="1" ht="27.6" customHeight="1" x14ac:dyDescent="0.2">
      <c r="A30" s="115"/>
      <c r="B30" s="115"/>
      <c r="C30" s="116"/>
      <c r="D30" s="117"/>
      <c r="E30" s="51" t="s">
        <v>30</v>
      </c>
      <c r="F30" s="87"/>
      <c r="G30" s="87"/>
      <c r="H30" s="87"/>
      <c r="I30" s="25">
        <v>3210500</v>
      </c>
      <c r="J30" s="88"/>
      <c r="K30" s="89"/>
    </row>
    <row r="31" spans="1:11" s="90" customFormat="1" ht="27.6" customHeight="1" x14ac:dyDescent="0.2">
      <c r="A31" s="118">
        <v>1412140</v>
      </c>
      <c r="B31" s="118">
        <v>2140</v>
      </c>
      <c r="C31" s="3" t="s">
        <v>56</v>
      </c>
      <c r="D31" s="119" t="s">
        <v>53</v>
      </c>
      <c r="E31" s="51" t="s">
        <v>50</v>
      </c>
      <c r="F31" s="87"/>
      <c r="G31" s="87"/>
      <c r="H31" s="87"/>
      <c r="I31" s="80">
        <v>86000</v>
      </c>
      <c r="J31" s="88"/>
      <c r="K31" s="89"/>
    </row>
    <row r="32" spans="1:11" s="90" customFormat="1" ht="27.6" customHeight="1" x14ac:dyDescent="0.2">
      <c r="A32" s="115"/>
      <c r="B32" s="115"/>
      <c r="C32" s="116"/>
      <c r="D32" s="117"/>
      <c r="E32" s="51" t="s">
        <v>30</v>
      </c>
      <c r="F32" s="87"/>
      <c r="G32" s="87"/>
      <c r="H32" s="87"/>
      <c r="I32" s="25">
        <v>86000</v>
      </c>
      <c r="J32" s="88"/>
      <c r="K32" s="89"/>
    </row>
    <row r="33" spans="1:11" s="90" customFormat="1" ht="27.6" customHeight="1" x14ac:dyDescent="0.2">
      <c r="A33" s="118">
        <v>1412180</v>
      </c>
      <c r="B33" s="118">
        <v>2180</v>
      </c>
      <c r="C33" s="3" t="s">
        <v>55</v>
      </c>
      <c r="D33" s="119" t="s">
        <v>54</v>
      </c>
      <c r="E33" s="51" t="s">
        <v>50</v>
      </c>
      <c r="F33" s="87"/>
      <c r="G33" s="87"/>
      <c r="H33" s="87"/>
      <c r="I33" s="80">
        <v>672330</v>
      </c>
      <c r="J33" s="88"/>
      <c r="K33" s="89"/>
    </row>
    <row r="34" spans="1:11" s="90" customFormat="1" ht="27.6" customHeight="1" x14ac:dyDescent="0.2">
      <c r="A34" s="84"/>
      <c r="B34" s="84"/>
      <c r="C34" s="114"/>
      <c r="D34" s="86"/>
      <c r="E34" s="51" t="s">
        <v>30</v>
      </c>
      <c r="F34" s="87"/>
      <c r="G34" s="87"/>
      <c r="H34" s="87"/>
      <c r="I34" s="25">
        <v>672330</v>
      </c>
      <c r="J34" s="88"/>
      <c r="K34" s="89"/>
    </row>
    <row r="35" spans="1:11" s="17" customFormat="1" ht="40.9" customHeight="1" x14ac:dyDescent="0.25">
      <c r="A35" s="70">
        <v>1500000</v>
      </c>
      <c r="B35" s="66"/>
      <c r="C35" s="28"/>
      <c r="D35" s="27" t="s">
        <v>32</v>
      </c>
      <c r="E35" s="68"/>
      <c r="F35" s="67"/>
      <c r="G35" s="67"/>
      <c r="H35" s="67"/>
      <c r="I35" s="29">
        <f>I36</f>
        <v>3594885</v>
      </c>
      <c r="J35" s="24"/>
    </row>
    <row r="36" spans="1:11" s="17" customFormat="1" ht="38.450000000000003" customHeight="1" x14ac:dyDescent="0.25">
      <c r="A36" s="49">
        <v>1510000</v>
      </c>
      <c r="B36" s="53"/>
      <c r="C36" s="55"/>
      <c r="D36" s="49" t="s">
        <v>32</v>
      </c>
      <c r="E36" s="69"/>
      <c r="F36" s="50"/>
      <c r="G36" s="50"/>
      <c r="H36" s="50"/>
      <c r="I36" s="24">
        <f>I37</f>
        <v>3594885</v>
      </c>
      <c r="J36" s="24"/>
    </row>
    <row r="37" spans="1:11" s="38" customFormat="1" ht="207" customHeight="1" x14ac:dyDescent="0.2">
      <c r="A37" s="53">
        <v>1513250</v>
      </c>
      <c r="B37" s="2">
        <v>3250</v>
      </c>
      <c r="C37" s="3" t="s">
        <v>26</v>
      </c>
      <c r="D37" s="65" t="s">
        <v>27</v>
      </c>
      <c r="E37" s="45" t="s">
        <v>28</v>
      </c>
      <c r="F37" s="52"/>
      <c r="G37" s="52"/>
      <c r="H37" s="52"/>
      <c r="I37" s="25">
        <v>3594885</v>
      </c>
      <c r="J37" s="25">
        <v>976291</v>
      </c>
    </row>
    <row r="38" spans="1:11" s="38" customFormat="1" ht="37.5" x14ac:dyDescent="0.2">
      <c r="A38" s="70">
        <v>2400000</v>
      </c>
      <c r="B38" s="70"/>
      <c r="C38" s="71"/>
      <c r="D38" s="101" t="s">
        <v>38</v>
      </c>
      <c r="E38" s="72"/>
      <c r="F38" s="73"/>
      <c r="G38" s="73"/>
      <c r="H38" s="73"/>
      <c r="I38" s="74">
        <f>I39</f>
        <v>377943</v>
      </c>
      <c r="J38" s="25"/>
    </row>
    <row r="39" spans="1:11" s="16" customFormat="1" ht="27" customHeight="1" x14ac:dyDescent="0.25">
      <c r="A39" s="19">
        <v>2410000</v>
      </c>
      <c r="B39" s="19"/>
      <c r="C39" s="20"/>
      <c r="D39" s="19" t="s">
        <v>38</v>
      </c>
      <c r="E39" s="69"/>
      <c r="F39" s="77"/>
      <c r="G39" s="77"/>
      <c r="H39" s="77"/>
      <c r="I39" s="24">
        <f>I40</f>
        <v>377943</v>
      </c>
      <c r="J39" s="29" t="e">
        <f>#REF!</f>
        <v>#REF!</v>
      </c>
      <c r="K39" s="54"/>
    </row>
    <row r="40" spans="1:11" s="16" customFormat="1" ht="29.45" customHeight="1" x14ac:dyDescent="0.25">
      <c r="A40" s="2">
        <v>2414090</v>
      </c>
      <c r="B40" s="2">
        <v>4090</v>
      </c>
      <c r="C40" s="3" t="s">
        <v>39</v>
      </c>
      <c r="D40" s="2" t="s">
        <v>40</v>
      </c>
      <c r="E40" s="51" t="s">
        <v>30</v>
      </c>
      <c r="F40" s="87"/>
      <c r="G40" s="87"/>
      <c r="H40" s="87"/>
      <c r="I40" s="129">
        <v>377943</v>
      </c>
      <c r="J40" s="24" t="e">
        <f>SUM(#REF!)</f>
        <v>#REF!</v>
      </c>
    </row>
    <row r="41" spans="1:11" s="16" customFormat="1" ht="70.900000000000006" customHeight="1" x14ac:dyDescent="0.25">
      <c r="A41" s="70">
        <v>4000000</v>
      </c>
      <c r="B41" s="27"/>
      <c r="C41" s="28"/>
      <c r="D41" s="27" t="s">
        <v>17</v>
      </c>
      <c r="E41" s="43"/>
      <c r="F41" s="57"/>
      <c r="G41" s="57"/>
      <c r="H41" s="57"/>
      <c r="I41" s="29">
        <f>I42</f>
        <v>12210000</v>
      </c>
      <c r="J41" s="24"/>
      <c r="K41" s="54">
        <f>I43+I45</f>
        <v>12210000</v>
      </c>
    </row>
    <row r="42" spans="1:11" s="16" customFormat="1" ht="38.25" customHeight="1" x14ac:dyDescent="0.25">
      <c r="A42" s="49">
        <v>4010000</v>
      </c>
      <c r="B42" s="19"/>
      <c r="C42" s="20"/>
      <c r="D42" s="19" t="s">
        <v>17</v>
      </c>
      <c r="E42" s="44"/>
      <c r="F42" s="50"/>
      <c r="G42" s="50"/>
      <c r="H42" s="50"/>
      <c r="I42" s="24">
        <f>I45+I44</f>
        <v>12210000</v>
      </c>
      <c r="J42" s="24"/>
    </row>
    <row r="43" spans="1:11" s="16" customFormat="1" ht="36.75" customHeight="1" x14ac:dyDescent="0.25">
      <c r="A43" s="49">
        <v>4016310</v>
      </c>
      <c r="B43" s="19">
        <v>6310</v>
      </c>
      <c r="C43" s="20" t="s">
        <v>58</v>
      </c>
      <c r="D43" s="120" t="s">
        <v>59</v>
      </c>
      <c r="E43" s="121"/>
      <c r="F43" s="50"/>
      <c r="G43" s="50"/>
      <c r="H43" s="50"/>
      <c r="I43" s="122">
        <f>SUM(I44)</f>
        <v>2100000</v>
      </c>
      <c r="J43" s="123">
        <v>2215900</v>
      </c>
    </row>
    <row r="44" spans="1:11" s="38" customFormat="1" ht="30.75" customHeight="1" x14ac:dyDescent="0.2">
      <c r="A44" s="53"/>
      <c r="B44" s="49"/>
      <c r="C44" s="55"/>
      <c r="D44" s="127"/>
      <c r="E44" s="124" t="s">
        <v>60</v>
      </c>
      <c r="F44" s="125"/>
      <c r="G44" s="125"/>
      <c r="H44" s="125"/>
      <c r="I44" s="131">
        <v>2100000</v>
      </c>
      <c r="J44" s="126"/>
    </row>
    <row r="45" spans="1:11" s="16" customFormat="1" x14ac:dyDescent="0.25">
      <c r="A45" s="49">
        <v>4016410</v>
      </c>
      <c r="B45" s="2">
        <v>6410</v>
      </c>
      <c r="C45" s="20" t="s">
        <v>19</v>
      </c>
      <c r="D45" s="49" t="s">
        <v>20</v>
      </c>
      <c r="E45" s="45"/>
      <c r="F45" s="50"/>
      <c r="G45" s="50"/>
      <c r="H45" s="50"/>
      <c r="I45" s="24">
        <f>SUM(I46:I48)</f>
        <v>10110000</v>
      </c>
      <c r="J45" s="29" t="e">
        <f>J46</f>
        <v>#REF!</v>
      </c>
      <c r="K45" s="54"/>
    </row>
    <row r="46" spans="1:11" s="17" customFormat="1" ht="31.5" x14ac:dyDescent="0.25">
      <c r="A46" s="49"/>
      <c r="B46" s="2"/>
      <c r="C46" s="20"/>
      <c r="D46" s="49"/>
      <c r="E46" s="45" t="s">
        <v>24</v>
      </c>
      <c r="F46" s="50"/>
      <c r="G46" s="50"/>
      <c r="H46" s="50"/>
      <c r="I46" s="129">
        <v>2610000</v>
      </c>
      <c r="J46" s="24" t="e">
        <f>#REF!+J47+#REF!+#REF!+#REF!+#REF!</f>
        <v>#REF!</v>
      </c>
      <c r="K46" s="56"/>
    </row>
    <row r="47" spans="1:11" s="16" customFormat="1" ht="78.75" x14ac:dyDescent="0.25">
      <c r="A47" s="49"/>
      <c r="B47" s="2"/>
      <c r="C47" s="20"/>
      <c r="D47" s="49"/>
      <c r="E47" s="45" t="s">
        <v>25</v>
      </c>
      <c r="F47" s="50"/>
      <c r="G47" s="50"/>
      <c r="H47" s="50"/>
      <c r="I47" s="129">
        <v>1500000</v>
      </c>
      <c r="J47" s="24">
        <f>SUM(J37:J37)</f>
        <v>976291</v>
      </c>
    </row>
    <row r="48" spans="1:11" s="16" customFormat="1" ht="47.25" x14ac:dyDescent="0.25">
      <c r="A48" s="49"/>
      <c r="B48" s="2"/>
      <c r="C48" s="20"/>
      <c r="D48" s="49"/>
      <c r="E48" s="45" t="s">
        <v>22</v>
      </c>
      <c r="F48" s="50"/>
      <c r="G48" s="50"/>
      <c r="H48" s="50"/>
      <c r="I48" s="129">
        <v>6000000</v>
      </c>
      <c r="J48" s="24"/>
    </row>
    <row r="49" spans="1:16" s="16" customFormat="1" ht="41.45" customHeight="1" x14ac:dyDescent="0.25">
      <c r="A49" s="27">
        <v>4800000</v>
      </c>
      <c r="B49" s="27"/>
      <c r="C49" s="28"/>
      <c r="D49" s="27" t="s">
        <v>18</v>
      </c>
      <c r="E49" s="43"/>
      <c r="F49" s="57"/>
      <c r="G49" s="57"/>
      <c r="H49" s="57"/>
      <c r="I49" s="29">
        <f>I50</f>
        <v>4679160</v>
      </c>
      <c r="J49" s="24"/>
      <c r="K49" s="54">
        <f>I51+I54</f>
        <v>4679160</v>
      </c>
    </row>
    <row r="50" spans="1:16" s="18" customFormat="1" ht="33" customHeight="1" x14ac:dyDescent="0.3">
      <c r="A50" s="49">
        <v>4810000</v>
      </c>
      <c r="B50" s="49"/>
      <c r="C50" s="55"/>
      <c r="D50" s="49" t="s">
        <v>18</v>
      </c>
      <c r="E50" s="44"/>
      <c r="F50" s="50"/>
      <c r="G50" s="50"/>
      <c r="H50" s="50"/>
      <c r="I50" s="24">
        <f>I51+I54</f>
        <v>4679160</v>
      </c>
      <c r="J50" s="32" t="e">
        <f>J39+J45+#REF!+#REF!+#REF!+#REF!+#REF!+#REF!+#REF!</f>
        <v>#REF!</v>
      </c>
      <c r="K50" s="18">
        <v>15500000</v>
      </c>
    </row>
    <row r="51" spans="1:16" x14ac:dyDescent="0.2">
      <c r="A51" s="49">
        <v>4816410</v>
      </c>
      <c r="B51" s="2">
        <v>6410</v>
      </c>
      <c r="C51" s="20" t="s">
        <v>19</v>
      </c>
      <c r="D51" s="49" t="s">
        <v>20</v>
      </c>
      <c r="E51" s="51"/>
      <c r="F51" s="50"/>
      <c r="G51" s="50"/>
      <c r="H51" s="50"/>
      <c r="I51" s="24">
        <f>SUM(I52:I53)</f>
        <v>4500000</v>
      </c>
      <c r="K51" s="63">
        <f>K50-I60</f>
        <v>-13496467</v>
      </c>
    </row>
    <row r="52" spans="1:16" s="38" customFormat="1" ht="31.5" x14ac:dyDescent="0.2">
      <c r="A52" s="49"/>
      <c r="B52" s="2"/>
      <c r="C52" s="20"/>
      <c r="D52" s="49"/>
      <c r="E52" s="51" t="s">
        <v>21</v>
      </c>
      <c r="F52" s="50"/>
      <c r="G52" s="50"/>
      <c r="H52" s="50"/>
      <c r="I52" s="129">
        <v>500000</v>
      </c>
      <c r="J52" s="58"/>
      <c r="K52" s="10"/>
      <c r="L52" s="10"/>
      <c r="M52" s="10"/>
      <c r="N52" s="10"/>
      <c r="O52" s="10"/>
      <c r="P52" s="10"/>
    </row>
    <row r="53" spans="1:16" s="38" customFormat="1" ht="47.25" x14ac:dyDescent="0.2">
      <c r="A53" s="49"/>
      <c r="B53" s="2"/>
      <c r="C53" s="20"/>
      <c r="D53" s="49"/>
      <c r="E53" s="51" t="s">
        <v>23</v>
      </c>
      <c r="F53" s="50"/>
      <c r="G53" s="50"/>
      <c r="H53" s="50"/>
      <c r="I53" s="129">
        <v>4000000</v>
      </c>
      <c r="J53" s="35"/>
      <c r="K53" s="36"/>
      <c r="L53" s="36"/>
      <c r="M53" s="36"/>
      <c r="N53" s="36"/>
      <c r="O53" s="36"/>
      <c r="P53" s="36"/>
    </row>
    <row r="54" spans="1:16" s="16" customFormat="1" ht="25.5" customHeight="1" x14ac:dyDescent="0.25">
      <c r="A54" s="49">
        <v>4818600</v>
      </c>
      <c r="B54" s="19">
        <v>8600</v>
      </c>
      <c r="C54" s="20" t="s">
        <v>62</v>
      </c>
      <c r="D54" s="120" t="s">
        <v>61</v>
      </c>
      <c r="E54" s="121"/>
      <c r="F54" s="50"/>
      <c r="G54" s="50"/>
      <c r="H54" s="50"/>
      <c r="I54" s="122">
        <f>SUM(I55:I56)</f>
        <v>179160</v>
      </c>
      <c r="J54" s="123">
        <v>2215900</v>
      </c>
    </row>
    <row r="55" spans="1:16" s="16" customFormat="1" ht="24" hidden="1" customHeight="1" x14ac:dyDescent="0.25">
      <c r="A55" s="49"/>
      <c r="B55" s="19"/>
      <c r="C55" s="20"/>
      <c r="D55" s="127"/>
      <c r="E55" s="121"/>
      <c r="F55" s="50"/>
      <c r="G55" s="50"/>
      <c r="H55" s="50"/>
      <c r="I55" s="131"/>
      <c r="J55" s="123"/>
    </row>
    <row r="56" spans="1:16" s="38" customFormat="1" ht="36" customHeight="1" x14ac:dyDescent="0.2">
      <c r="A56" s="53"/>
      <c r="B56" s="49"/>
      <c r="C56" s="55"/>
      <c r="D56" s="127"/>
      <c r="E56" s="51" t="s">
        <v>30</v>
      </c>
      <c r="F56" s="125"/>
      <c r="G56" s="125"/>
      <c r="H56" s="125"/>
      <c r="I56" s="131">
        <v>179160</v>
      </c>
      <c r="J56" s="126"/>
    </row>
    <row r="57" spans="1:16" s="38" customFormat="1" ht="22.5" customHeight="1" x14ac:dyDescent="0.2">
      <c r="A57" s="27">
        <v>7300000</v>
      </c>
      <c r="B57" s="66"/>
      <c r="C57" s="28"/>
      <c r="D57" s="27" t="s">
        <v>43</v>
      </c>
      <c r="E57" s="109"/>
      <c r="F57" s="67"/>
      <c r="G57" s="67"/>
      <c r="H57" s="67"/>
      <c r="I57" s="29">
        <f>I58</f>
        <v>80000</v>
      </c>
      <c r="J57" s="35"/>
      <c r="K57" s="36"/>
      <c r="L57" s="36"/>
      <c r="M57" s="36"/>
      <c r="N57" s="36"/>
      <c r="O57" s="36"/>
      <c r="P57" s="36"/>
    </row>
    <row r="58" spans="1:16" s="38" customFormat="1" ht="27" customHeight="1" x14ac:dyDescent="0.2">
      <c r="A58" s="49">
        <v>7310000</v>
      </c>
      <c r="B58" s="2"/>
      <c r="C58" s="20"/>
      <c r="D58" s="49" t="s">
        <v>43</v>
      </c>
      <c r="E58" s="51"/>
      <c r="F58" s="50"/>
      <c r="G58" s="50"/>
      <c r="H58" s="50"/>
      <c r="I58" s="24">
        <f>I59</f>
        <v>80000</v>
      </c>
      <c r="J58" s="35"/>
      <c r="K58" s="36"/>
      <c r="L58" s="36"/>
      <c r="M58" s="36"/>
      <c r="N58" s="36"/>
      <c r="O58" s="36"/>
      <c r="P58" s="36"/>
    </row>
    <row r="59" spans="1:16" s="38" customFormat="1" ht="36.75" customHeight="1" x14ac:dyDescent="0.2">
      <c r="A59" s="49">
        <v>7310180</v>
      </c>
      <c r="B59" s="20" t="s">
        <v>44</v>
      </c>
      <c r="C59" s="20" t="s">
        <v>45</v>
      </c>
      <c r="D59" s="49" t="s">
        <v>46</v>
      </c>
      <c r="E59" s="51" t="s">
        <v>30</v>
      </c>
      <c r="F59" s="50"/>
      <c r="G59" s="50"/>
      <c r="H59" s="50"/>
      <c r="I59" s="129">
        <v>80000</v>
      </c>
      <c r="J59" s="35"/>
      <c r="K59" s="36"/>
      <c r="L59" s="36"/>
      <c r="M59" s="36"/>
      <c r="N59" s="36"/>
      <c r="O59" s="36"/>
      <c r="P59" s="36"/>
    </row>
    <row r="60" spans="1:16" s="38" customFormat="1" ht="33.75" customHeight="1" x14ac:dyDescent="0.2">
      <c r="A60" s="30"/>
      <c r="B60" s="30"/>
      <c r="C60" s="31"/>
      <c r="D60" s="33" t="s">
        <v>0</v>
      </c>
      <c r="E60" s="46"/>
      <c r="F60" s="34"/>
      <c r="G60" s="34"/>
      <c r="H60" s="34"/>
      <c r="I60" s="32">
        <f>I8+I19+I49+I41+I25+I35+I38+I16+I57</f>
        <v>28996467</v>
      </c>
      <c r="J60" s="59"/>
      <c r="K60" s="128"/>
      <c r="L60" s="37"/>
      <c r="M60" s="37"/>
      <c r="N60" s="37"/>
      <c r="O60" s="37"/>
      <c r="P60" s="37"/>
    </row>
    <row r="61" spans="1:16" s="38" customFormat="1" ht="27.75" customHeight="1" x14ac:dyDescent="0.2">
      <c r="A61" s="6"/>
      <c r="B61" s="6"/>
      <c r="C61" s="6"/>
      <c r="D61" s="11"/>
      <c r="E61" s="39"/>
      <c r="F61" s="11"/>
      <c r="G61" s="11"/>
      <c r="H61" s="11"/>
      <c r="I61" s="11"/>
      <c r="J61" s="35"/>
      <c r="K61" s="35"/>
      <c r="L61" s="35"/>
      <c r="M61" s="35"/>
      <c r="N61" s="35"/>
      <c r="O61" s="35"/>
      <c r="P61" s="35"/>
    </row>
    <row r="62" spans="1:16" s="38" customFormat="1" ht="17.25" customHeight="1" x14ac:dyDescent="0.2">
      <c r="A62" s="137" t="s">
        <v>10</v>
      </c>
      <c r="B62" s="137"/>
      <c r="C62" s="137"/>
      <c r="D62" s="137"/>
      <c r="E62" s="137"/>
      <c r="F62" s="137"/>
      <c r="G62" s="137"/>
      <c r="H62" s="137"/>
      <c r="I62" s="137"/>
      <c r="J62" s="59"/>
      <c r="K62" s="37"/>
      <c r="L62" s="37"/>
      <c r="M62" s="37"/>
      <c r="N62" s="37"/>
      <c r="O62" s="37"/>
      <c r="P62" s="37"/>
    </row>
    <row r="63" spans="1:16" s="38" customFormat="1" ht="17.25" customHeight="1" x14ac:dyDescent="0.2">
      <c r="A63" s="139" t="s">
        <v>11</v>
      </c>
      <c r="B63" s="139"/>
      <c r="C63" s="139"/>
      <c r="D63" s="139"/>
      <c r="E63" s="139"/>
      <c r="F63" s="139"/>
      <c r="G63" s="139"/>
      <c r="H63" s="139"/>
      <c r="I63" s="139"/>
      <c r="J63" s="59"/>
      <c r="K63" s="37"/>
      <c r="L63" s="37"/>
      <c r="M63" s="37"/>
      <c r="N63" s="37"/>
      <c r="O63" s="37"/>
      <c r="P63" s="37"/>
    </row>
    <row r="64" spans="1:16" ht="12.75" x14ac:dyDescent="0.2">
      <c r="A64" s="140" t="s">
        <v>12</v>
      </c>
      <c r="B64" s="140"/>
      <c r="C64" s="140"/>
      <c r="D64" s="140"/>
      <c r="E64" s="140"/>
      <c r="F64" s="140"/>
      <c r="G64" s="140"/>
      <c r="H64" s="140"/>
      <c r="I64" s="140"/>
    </row>
    <row r="65" spans="1:10" s="23" customFormat="1" ht="32.25" customHeight="1" x14ac:dyDescent="0.3">
      <c r="A65" s="139" t="s">
        <v>13</v>
      </c>
      <c r="B65" s="139"/>
      <c r="C65" s="139"/>
      <c r="D65" s="139"/>
      <c r="E65" s="139"/>
      <c r="F65" s="139"/>
      <c r="G65" s="139"/>
      <c r="H65" s="139"/>
      <c r="I65" s="139"/>
      <c r="J65" s="21"/>
    </row>
    <row r="66" spans="1:10" s="23" customFormat="1" ht="32.25" customHeight="1" x14ac:dyDescent="0.3">
      <c r="A66" s="140" t="s">
        <v>14</v>
      </c>
      <c r="B66" s="140"/>
      <c r="C66" s="140"/>
      <c r="D66" s="140"/>
      <c r="E66" s="140"/>
      <c r="F66" s="140"/>
      <c r="G66" s="140"/>
      <c r="H66" s="140"/>
      <c r="I66" s="140"/>
      <c r="J66" s="21"/>
    </row>
    <row r="67" spans="1:10" s="23" customFormat="1" ht="32.25" customHeight="1" x14ac:dyDescent="0.3">
      <c r="A67" s="59"/>
      <c r="B67" s="59"/>
      <c r="C67" s="59"/>
      <c r="D67" s="59"/>
      <c r="E67" s="59"/>
      <c r="F67" s="59"/>
      <c r="G67" s="59"/>
      <c r="H67" s="59"/>
      <c r="I67" s="59"/>
      <c r="J67" s="48"/>
    </row>
    <row r="68" spans="1:10" s="23" customFormat="1" ht="32.25" customHeight="1" x14ac:dyDescent="0.3">
      <c r="A68" s="6"/>
      <c r="B68" s="6"/>
      <c r="C68" s="6"/>
      <c r="D68" s="11"/>
      <c r="E68" s="39"/>
      <c r="F68" s="11"/>
      <c r="G68" s="11"/>
      <c r="H68" s="11"/>
      <c r="I68" s="11"/>
      <c r="J68" s="21"/>
    </row>
    <row r="69" spans="1:10" s="23" customFormat="1" ht="32.25" customHeight="1" x14ac:dyDescent="0.3">
      <c r="A69" s="138" t="s">
        <v>64</v>
      </c>
      <c r="B69" s="138"/>
      <c r="C69" s="138"/>
      <c r="D69" s="138"/>
      <c r="E69" s="47"/>
      <c r="F69" s="21"/>
      <c r="G69" s="136" t="s">
        <v>65</v>
      </c>
      <c r="H69" s="136"/>
      <c r="I69" s="21"/>
      <c r="J69" s="21"/>
    </row>
    <row r="70" spans="1:10" s="23" customFormat="1" ht="32.25" customHeight="1" x14ac:dyDescent="0.3">
      <c r="A70" s="22"/>
      <c r="B70" s="22"/>
      <c r="C70" s="22"/>
      <c r="D70" s="21"/>
      <c r="E70" s="47"/>
      <c r="F70" s="21"/>
      <c r="G70" s="21"/>
      <c r="H70" s="21"/>
      <c r="I70" s="21"/>
      <c r="J70" s="21"/>
    </row>
    <row r="71" spans="1:10" ht="18.75" x14ac:dyDescent="0.3">
      <c r="A71" s="22"/>
      <c r="B71" s="22"/>
      <c r="C71" s="22"/>
      <c r="D71" s="21"/>
      <c r="E71" s="47"/>
      <c r="F71" s="21"/>
      <c r="G71" s="21"/>
      <c r="H71" s="21"/>
      <c r="I71" s="48"/>
    </row>
    <row r="72" spans="1:10" ht="18.75" x14ac:dyDescent="0.3">
      <c r="A72" s="22"/>
      <c r="B72" s="22"/>
      <c r="C72" s="22"/>
      <c r="D72" s="21"/>
      <c r="E72" s="47"/>
      <c r="F72" s="21"/>
      <c r="G72" s="21"/>
      <c r="H72" s="21"/>
      <c r="I72" s="21"/>
    </row>
    <row r="73" spans="1:10" ht="18.75" x14ac:dyDescent="0.3">
      <c r="A73" s="22"/>
      <c r="B73" s="22"/>
      <c r="C73" s="22"/>
      <c r="D73" s="21"/>
      <c r="E73" s="47"/>
      <c r="F73" s="21"/>
      <c r="G73" s="21"/>
      <c r="H73" s="21"/>
      <c r="I73" s="21"/>
    </row>
    <row r="74" spans="1:10" ht="18.75" x14ac:dyDescent="0.3">
      <c r="A74" s="22"/>
      <c r="B74" s="22"/>
      <c r="C74" s="22"/>
      <c r="D74" s="21"/>
      <c r="E74" s="47"/>
      <c r="F74" s="21"/>
      <c r="G74" s="21"/>
      <c r="H74" s="21"/>
      <c r="I74" s="21"/>
    </row>
  </sheetData>
  <mergeCells count="11">
    <mergeCell ref="A66:I66"/>
    <mergeCell ref="A5:I5"/>
    <mergeCell ref="G1:H1"/>
    <mergeCell ref="G2:H2"/>
    <mergeCell ref="G3:H3"/>
    <mergeCell ref="G69:H69"/>
    <mergeCell ref="A62:I62"/>
    <mergeCell ref="A69:D69"/>
    <mergeCell ref="A63:I63"/>
    <mergeCell ref="A64:I64"/>
    <mergeCell ref="A65:I65"/>
  </mergeCells>
  <phoneticPr fontId="22" type="noConversion"/>
  <printOptions horizontalCentered="1"/>
  <pageMargins left="0.19685039370078741" right="0" top="0.94488188976377963" bottom="0.31496062992125984" header="0" footer="0.19685039370078741"/>
  <pageSetup paperSize="9" scale="67" fitToHeight="2" orientation="landscape" r:id="rId1"/>
  <headerFooter alignWithMargins="0">
    <oddFooter>&amp;R&amp;P</oddFooter>
  </headerFooter>
  <rowBreaks count="3" manualBreakCount="3">
    <brk id="23" max="8" man="1"/>
    <brk id="40" max="8" man="1"/>
    <brk id="5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9C98D9A-AE6F-4930-BE50-263D60F7DE94}">
  <ds:schemaRefs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2017-12-07T13:37:04Z</cp:lastPrinted>
  <dcterms:created xsi:type="dcterms:W3CDTF">2014-01-17T10:52:16Z</dcterms:created>
  <dcterms:modified xsi:type="dcterms:W3CDTF">2017-12-11T08:50:49Z</dcterms:modified>
</cp:coreProperties>
</file>