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рішення після сесії\рішення після сесії\"/>
    </mc:Choice>
  </mc:AlternateContent>
  <bookViews>
    <workbookView xWindow="0" yWindow="465" windowWidth="15480" windowHeight="10380"/>
  </bookViews>
  <sheets>
    <sheet name="дод.5" sheetId="6" r:id="rId1"/>
  </sheets>
  <definedNames>
    <definedName name="_xlnm.Print_Titles" localSheetId="0">дод.5!$D:$E,дод.5!$7:$7</definedName>
    <definedName name="_xlnm.Print_Area" localSheetId="0">дод.5!$A$1:$I$108</definedName>
  </definedNames>
  <calcPr calcId="162913" fullCalcOnLoad="1"/>
</workbook>
</file>

<file path=xl/calcChain.xml><?xml version="1.0" encoding="utf-8"?>
<calcChain xmlns="http://schemas.openxmlformats.org/spreadsheetml/2006/main">
  <c r="J90" i="6" l="1"/>
  <c r="I90" i="6"/>
  <c r="J72" i="6"/>
  <c r="I72" i="6"/>
  <c r="I61" i="6" s="1"/>
  <c r="I60" i="6" s="1"/>
  <c r="J68" i="6"/>
  <c r="I68" i="6"/>
  <c r="H68" i="6"/>
  <c r="G68" i="6"/>
  <c r="F68" i="6"/>
  <c r="J65" i="6"/>
  <c r="I65" i="6"/>
  <c r="J62" i="6"/>
  <c r="I62" i="6"/>
  <c r="J61" i="6"/>
  <c r="J60" i="6"/>
  <c r="J58" i="6"/>
  <c r="I58" i="6"/>
  <c r="J56" i="6"/>
  <c r="J55" i="6" s="1"/>
  <c r="I55" i="6"/>
  <c r="J51" i="6"/>
  <c r="J50" i="6"/>
  <c r="I50" i="6"/>
  <c r="J46" i="6"/>
  <c r="I46" i="6"/>
  <c r="J44" i="6"/>
  <c r="I43" i="6"/>
  <c r="J43" i="6"/>
  <c r="I42" i="6"/>
  <c r="I41" i="6"/>
  <c r="I32" i="6"/>
  <c r="I9" i="6"/>
  <c r="I8" i="6" s="1"/>
  <c r="I15" i="6"/>
  <c r="I14" i="6" s="1"/>
  <c r="I13" i="6" s="1"/>
  <c r="I18" i="6"/>
  <c r="I21" i="6"/>
  <c r="I23" i="6"/>
  <c r="I25" i="6"/>
  <c r="I29" i="6"/>
  <c r="I27" i="6"/>
  <c r="I28" i="6"/>
  <c r="I31" i="6"/>
  <c r="I36" i="6"/>
  <c r="I35" i="6"/>
  <c r="I39" i="6"/>
  <c r="I38" i="6"/>
  <c r="I97" i="6"/>
  <c r="I96" i="6"/>
  <c r="J36" i="6"/>
  <c r="J35" i="6" s="1"/>
  <c r="J32" i="6"/>
  <c r="J31" i="6" s="1"/>
  <c r="J39" i="6"/>
  <c r="J38" i="6" s="1"/>
  <c r="J15" i="6"/>
  <c r="J14" i="6" s="1"/>
  <c r="J13" i="6" s="1"/>
  <c r="J18" i="6"/>
  <c r="J21" i="6"/>
  <c r="J23" i="6"/>
  <c r="J25" i="6"/>
  <c r="J9" i="6"/>
  <c r="J8" i="6"/>
  <c r="J97" i="6"/>
  <c r="J96" i="6"/>
  <c r="J29" i="6"/>
  <c r="J27" i="6"/>
  <c r="J28" i="6"/>
  <c r="I100" i="6" l="1"/>
  <c r="J42" i="6"/>
  <c r="J41" i="6" s="1"/>
  <c r="J100" i="6" s="1"/>
</calcChain>
</file>

<file path=xl/sharedStrings.xml><?xml version="1.0" encoding="utf-8"?>
<sst xmlns="http://schemas.openxmlformats.org/spreadsheetml/2006/main" count="171" uniqueCount="119">
  <si>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</si>
  <si>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</si>
  <si>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</si>
  <si>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</si>
  <si>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</si>
  <si>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</si>
  <si>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</si>
  <si>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до рішення міської ради VII скликання</t>
  </si>
  <si>
    <t>грн.</t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</si>
  <si>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</si>
  <si>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t xml:space="preserve">Чернівевецький міський голова </t>
  </si>
  <si>
    <t xml:space="preserve">О. Каспрук </t>
  </si>
  <si>
    <t>Назва об’єктів відповідно  до проектно-кошторисної документації тощо</t>
  </si>
  <si>
    <t>Управління освіти міської ради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</si>
  <si>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    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</si>
  <si>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</si>
  <si>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</si>
  <si>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</si>
  <si>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</si>
  <si>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</si>
  <si>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Зміни до переліку об’єктів, видатки на які у 2017 році будуть проводитися за рахунок коштів бюджету розвитку</t>
    </r>
    <r>
      <rPr>
        <b/>
        <vertAlign val="superscript"/>
        <sz val="14"/>
        <rFont val="Times New Roman"/>
        <family val="1"/>
        <charset val="204"/>
      </rPr>
      <t>1</t>
    </r>
  </si>
  <si>
    <t>0910</t>
  </si>
  <si>
    <t>Дошкільна освiта</t>
  </si>
  <si>
    <t>Придбання обладнання і предметів довгострокового користування</t>
  </si>
  <si>
    <t>Капітальні видатки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</si>
  <si>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</si>
  <si>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</si>
  <si>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Управління охорони здоров"я міської ради</t>
  </si>
  <si>
    <t>0731</t>
  </si>
  <si>
    <t>Багатопрофільна стаціонарна медична допомога населенню</t>
  </si>
  <si>
    <t>0721</t>
  </si>
  <si>
    <t>Амбулаторно-поліклінічна допомога населенню</t>
  </si>
  <si>
    <t xml:space="preserve">Департамент праці та соціального захисту населення </t>
  </si>
  <si>
    <t>Виплата грошової компенсації за належні для отримання жилі приміщення учасникам бойових дій, які брали безпосередню участь у антитерористичній операції та потребують поліпшення житлових умов</t>
  </si>
  <si>
    <t>Управління культури міської ради</t>
  </si>
  <si>
    <t>0828</t>
  </si>
  <si>
    <t>Палаци i будинки культури, клуби та iншi заклади клубного типу</t>
  </si>
  <si>
    <t>Департамент житлово-комунального господарства міської ради</t>
  </si>
  <si>
    <t>Капітальний ремонт об’єктів житлового господарства</t>
  </si>
  <si>
    <t>0610</t>
  </si>
  <si>
    <t>Капітальний ремонт житлового фонду</t>
  </si>
  <si>
    <t>Капітальний ремонт житлового фонду об'єднань співвласників багатоквартирних будинків</t>
  </si>
  <si>
    <t>Фінансова підтримка об’єктів комунального господарства</t>
  </si>
  <si>
    <t>0620</t>
  </si>
  <si>
    <t>Забезпечення функціонування теплових мереж</t>
  </si>
  <si>
    <t>Капітальні видатки (співфінансування на реалізацію інвестиційного проекту "Модернізація інфраструктури централізованого теплопостачання в м. Чернівці" (ЄБРР)) (замовник МКП "Чернівцітеплокомуненерго")</t>
  </si>
  <si>
    <t>Забезпечення функціонування водопровідно-каналізаційного господарства</t>
  </si>
  <si>
    <t xml:space="preserve">Капітальні видатки </t>
  </si>
  <si>
    <t>Благоустрій міст, сіл, селищ</t>
  </si>
  <si>
    <t>0490</t>
  </si>
  <si>
    <t>Реалізація заходів щодо інвестиційного розвитку території</t>
  </si>
  <si>
    <t>0456</t>
  </si>
  <si>
    <t>Утримання та розвиток інфраструктури доріг</t>
  </si>
  <si>
    <t>Департамент містобудівного комплексу та земельних відносин міської ради</t>
  </si>
  <si>
    <t>Капітальні видатки (співфінансування на реалізацію інвестиційного проекту  "Енергоефективність в будівлях бюджетної сфери в м.Чернівцях")</t>
  </si>
  <si>
    <t>Реконструкція приміщень 2-го поверху під приміщення 4-х груп НВК "Берегиня" на вул.Карбулицького Іларія,2</t>
  </si>
  <si>
    <t>Реконструкція з надбудовою 2-го поверху будівлі ДНЗ №30 на бульварі Героїв Крут,7</t>
  </si>
  <si>
    <t>Будівництво зливово-каналізаційних та водопровідних мереж по вул. Заставнянській мікрорайону "Роша"</t>
  </si>
  <si>
    <t>Будівництво каналізаційного колектора ДУ 1000мм на вул.Роменській на ділянці від вул.Руської до вул.Високої</t>
  </si>
  <si>
    <t>Реконструкція котельні для гімназії №2 на вул. Головній, 73</t>
  </si>
  <si>
    <t>Реконтрукція котельні для ЗОШ №5 на  вул Л.Українки, 18 (виконавча зйомка)</t>
  </si>
  <si>
    <t>Реконструкція  котельні  для ДНЗ №36 на  вул.С.Гулака-Артемовського,2 (виконавча зйомка)</t>
  </si>
  <si>
    <t>Будівництво вело-роликової доріжки та дитячого літнього театру між житловими будинками на бульварі Героїв Крут,4-6</t>
  </si>
  <si>
    <t>Добудова додаткового корпусу на 4 класи у ЗОШ № 38 на вул. Я. Налепки, 3</t>
  </si>
  <si>
    <t>0133</t>
  </si>
  <si>
    <t>Інші видатки</t>
  </si>
  <si>
    <t>Розробка містобудівної документації "Концепція розвитку та Генеральний план парку "Жовтневий"</t>
  </si>
  <si>
    <t>Будівництво скверу "Sport Family Garden" на бульварі Героїв Крут (навпроти бювету)</t>
  </si>
  <si>
    <t>Будівництво дитячої дошкільної установи на 160 місць в мікрорайоні Ленківці на 4 провул Вільшини, 13 (додаткові роботи)</t>
  </si>
  <si>
    <t>Будівництво універсального спортивного майданчика на вул. Д.Квітковського, 2</t>
  </si>
  <si>
    <t>Інші видатки на соціальний захист населення</t>
  </si>
  <si>
    <t>1090</t>
  </si>
  <si>
    <t>0300000</t>
  </si>
  <si>
    <t xml:space="preserve">Виконавчий комітет Чернівецької міської ради </t>
  </si>
  <si>
    <t>0310000</t>
  </si>
  <si>
    <t>Організація рятування на водах</t>
  </si>
  <si>
    <t>0320</t>
  </si>
  <si>
    <t>0317840</t>
  </si>
  <si>
    <t>0318600</t>
  </si>
  <si>
    <t xml:space="preserve">Інші видатки </t>
  </si>
  <si>
    <t>7600000</t>
  </si>
  <si>
    <t>7610000</t>
  </si>
  <si>
    <t>7618370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</si>
  <si>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</si>
  <si>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Капітальні трансферти органам державного управління інших рівнів</t>
  </si>
  <si>
    <t xml:space="preserve">Фінансове управління Чернівецької міської ради </t>
  </si>
  <si>
    <t>0180</t>
  </si>
  <si>
    <t>Реконструкція будівлі з подальшим її використанням для спортивно-технічних клубів на вул. Руській, 226-Г (Міжнародний спортивний центр "Суперкрос")</t>
  </si>
  <si>
    <t>Проведення невідкладних відновлювальних робіт, будівництво та реконструкція загальноосвітніх навчальних закладів</t>
  </si>
  <si>
    <t>0829</t>
  </si>
  <si>
    <t>Збереження пам’яток історії та культури</t>
  </si>
  <si>
    <t>Інвентаризація об"єктів культурної спадщини м.Чернівців</t>
  </si>
  <si>
    <t>0411</t>
  </si>
  <si>
    <t>Внески до статутного капіталу суб"єктів господарювання</t>
  </si>
  <si>
    <t>Операційні видатки - паспортизація, інвентаризація пам"яток архітектури, премії в галузі архітектури</t>
  </si>
  <si>
    <t>Будівництво універсальних спортивних майданчиків в ЗОШ № 27, 28, гімназії № 1</t>
  </si>
  <si>
    <t>0930</t>
  </si>
  <si>
    <t>1015030</t>
  </si>
  <si>
    <t>5030</t>
  </si>
  <si>
    <t>Розвиток дитячо-юнацького та резервного спорту</t>
  </si>
  <si>
    <t>1015031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</si>
  <si>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</si>
  <si>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</si>
  <si>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</si>
  <si>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Надання позашкільної освіти позашкільними закладами освіти, заходи із позашкільної роботи з дітьми</t>
  </si>
  <si>
    <t>Інші заходи, пов"язані з економічною діяльністю</t>
  </si>
  <si>
    <t>Капітальне будівництво (придбання) житла</t>
  </si>
  <si>
    <t>0317500</t>
  </si>
  <si>
    <t>Реконструкція дороги на вул.Б.Хмельницького від будинку № 5 до вул.Л.Толстого та від будинку № 29 до будинку № 30 на вул.Б.Хмельницького</t>
  </si>
  <si>
    <t>Управління по фізичній культурі та спорту міської ради</t>
  </si>
  <si>
    <t>Внески органів місцевого самоврядування у статутний капітал МКП "Чернівцітеплокомуненерго" (співфінансування на реалізацію інвестиційного проекту "DemoUkraineDН у м.Чернівці")</t>
  </si>
  <si>
    <t xml:space="preserve">Капітальні видатки на реалізацію заходів Програми з будівництва об"єктів житла і соціальної сфери у місті Чернівцях  на 2017 – 2020 роки  «Сучасне місто» </t>
  </si>
  <si>
    <t>Додаток 5</t>
  </si>
  <si>
    <t>Багатопрофільна стаціонарна медична допомога</t>
  </si>
  <si>
    <t xml:space="preserve">Придбання техніки і обладнання для комунальних потреб міста </t>
  </si>
  <si>
    <t>Будівництво житлового кварталу по проспекту Незалежності (інженерні забезпечення). Електропостачання ІУ черга.</t>
  </si>
  <si>
    <t>Будівництво житлового кварталу по проспекту Незалежності (інженерні забезпечення). Газопостачання ІІІ черга.</t>
  </si>
  <si>
    <t xml:space="preserve">Реконструкція кінотеатру   ім. І. Миколайчука  під кіномистецький центр   на  вул. Головній,140  </t>
  </si>
  <si>
    <r>
      <t>27.04.2017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689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</si>
</sst>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63" x14ac:knownFonts="1">
    <font>
      <sz val="10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charset val="1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indexed="8"/>
      <name val="Times New Roman"/>
      <charset val="204"/>
    </font>
    <font>
      <b/>
      <sz val="12"/>
      <color indexed="8"/>
      <name val="Times New Roman"/>
      <charset val="204"/>
    </font>
    <font>
      <i/>
      <sz val="11"/>
      <name val="Times New Roman"/>
      <family val="1"/>
      <charset val="204"/>
    </font>
    <font>
      <i/>
      <sz val="12"/>
      <color indexed="8"/>
      <name val="Times New Roman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charset val="204"/>
    </font>
    <font>
      <b/>
      <i/>
      <sz val="12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1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0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1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20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</cellStyleXfs>
  <cellXfs count="168">
    <xf numFmtId="0" fontId="0" fillId="0" borderId="0" xfId="0"/>
    <xf numFmtId="0" fontId="18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49" fontId="25" fillId="0" borderId="7" xfId="0" applyNumberFormat="1" applyFont="1" applyBorder="1" applyAlignment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19" fillId="0" borderId="0" xfId="0" applyNumberFormat="1" applyFont="1" applyFill="1" applyAlignment="1" applyProtection="1">
      <alignment wrapText="1"/>
    </xf>
    <xf numFmtId="0" fontId="13" fillId="0" borderId="0" xfId="0" applyFont="1" applyFill="1" applyAlignment="1">
      <alignment wrapText="1"/>
    </xf>
    <xf numFmtId="0" fontId="24" fillId="0" borderId="8" xfId="0" applyNumberFormat="1" applyFont="1" applyFill="1" applyBorder="1" applyAlignment="1" applyProtection="1">
      <alignment horizontal="center" wrapText="1"/>
    </xf>
    <xf numFmtId="0" fontId="19" fillId="0" borderId="8" xfId="0" applyFont="1" applyFill="1" applyBorder="1" applyAlignment="1">
      <alignment horizontal="center" wrapText="1"/>
    </xf>
    <xf numFmtId="0" fontId="19" fillId="0" borderId="0" xfId="0" applyFont="1" applyFill="1" applyAlignment="1">
      <alignment wrapText="1"/>
    </xf>
    <xf numFmtId="0" fontId="13" fillId="0" borderId="0" xfId="0" applyNumberFormat="1" applyFont="1" applyFill="1" applyAlignment="1" applyProtection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center" vertical="center" wrapText="1"/>
    </xf>
    <xf numFmtId="0" fontId="34" fillId="0" borderId="0" xfId="0" applyFont="1" applyFill="1" applyAlignment="1">
      <alignment wrapText="1"/>
    </xf>
    <xf numFmtId="0" fontId="35" fillId="0" borderId="0" xfId="0" applyFont="1" applyFill="1" applyAlignment="1">
      <alignment wrapText="1"/>
    </xf>
    <xf numFmtId="0" fontId="24" fillId="0" borderId="0" xfId="0" applyFont="1" applyFill="1" applyAlignment="1">
      <alignment wrapText="1"/>
    </xf>
    <xf numFmtId="0" fontId="35" fillId="0" borderId="7" xfId="0" applyFont="1" applyBorder="1" applyAlignment="1">
      <alignment horizontal="center" vertical="center" wrapText="1"/>
    </xf>
    <xf numFmtId="49" fontId="35" fillId="0" borderId="7" xfId="0" applyNumberFormat="1" applyFont="1" applyBorder="1" applyAlignment="1">
      <alignment horizontal="center" vertical="center" wrapText="1"/>
    </xf>
    <xf numFmtId="192" fontId="37" fillId="0" borderId="7" xfId="48" applyNumberFormat="1" applyFont="1" applyFill="1" applyBorder="1" applyAlignment="1">
      <alignment horizontal="center" vertical="center" wrapText="1"/>
    </xf>
    <xf numFmtId="192" fontId="29" fillId="0" borderId="7" xfId="48" applyNumberFormat="1" applyFont="1" applyFill="1" applyBorder="1" applyAlignment="1">
      <alignment horizontal="center" vertical="center" wrapText="1"/>
    </xf>
    <xf numFmtId="3" fontId="28" fillId="0" borderId="7" xfId="48" applyNumberFormat="1" applyFont="1" applyFill="1" applyBorder="1" applyAlignment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wrapText="1"/>
    </xf>
    <xf numFmtId="0" fontId="24" fillId="0" borderId="0" xfId="0" applyFont="1" applyFill="1" applyBorder="1" applyAlignment="1">
      <alignment wrapText="1"/>
    </xf>
    <xf numFmtId="3" fontId="37" fillId="0" borderId="7" xfId="48" applyNumberFormat="1" applyFont="1" applyFill="1" applyBorder="1" applyAlignment="1">
      <alignment horizontal="right" vertical="center" wrapText="1"/>
    </xf>
    <xf numFmtId="3" fontId="28" fillId="0" borderId="7" xfId="48" applyNumberFormat="1" applyFont="1" applyFill="1" applyBorder="1" applyAlignment="1">
      <alignment horizontal="right" vertical="center" wrapText="1"/>
    </xf>
    <xf numFmtId="3" fontId="29" fillId="0" borderId="7" xfId="48" applyNumberFormat="1" applyFont="1" applyFill="1" applyBorder="1" applyAlignment="1">
      <alignment horizontal="right" vertical="center" wrapText="1"/>
    </xf>
    <xf numFmtId="0" fontId="18" fillId="0" borderId="7" xfId="0" applyFont="1" applyBorder="1" applyAlignment="1">
      <alignment horizontal="center" vertical="center" wrapText="1"/>
    </xf>
    <xf numFmtId="0" fontId="35" fillId="24" borderId="7" xfId="0" applyFont="1" applyFill="1" applyBorder="1" applyAlignment="1">
      <alignment horizontal="center" vertical="center" wrapText="1"/>
    </xf>
    <xf numFmtId="49" fontId="35" fillId="24" borderId="7" xfId="0" applyNumberFormat="1" applyFont="1" applyFill="1" applyBorder="1" applyAlignment="1">
      <alignment horizontal="center" vertical="center" wrapText="1"/>
    </xf>
    <xf numFmtId="192" fontId="36" fillId="24" borderId="7" xfId="48" applyNumberFormat="1" applyFont="1" applyFill="1" applyBorder="1" applyAlignment="1">
      <alignment horizontal="center" vertical="center" wrapText="1"/>
    </xf>
    <xf numFmtId="3" fontId="37" fillId="24" borderId="7" xfId="48" applyNumberFormat="1" applyFont="1" applyFill="1" applyBorder="1" applyAlignment="1">
      <alignment horizontal="right" vertical="center" wrapText="1"/>
    </xf>
    <xf numFmtId="0" fontId="24" fillId="25" borderId="7" xfId="0" applyFont="1" applyFill="1" applyBorder="1" applyAlignment="1">
      <alignment horizontal="center" vertical="center" wrapText="1"/>
    </xf>
    <xf numFmtId="49" fontId="24" fillId="25" borderId="7" xfId="0" applyNumberFormat="1" applyFont="1" applyFill="1" applyBorder="1" applyAlignment="1">
      <alignment horizontal="center" vertical="center" wrapText="1"/>
    </xf>
    <xf numFmtId="3" fontId="38" fillId="25" borderId="7" xfId="0" applyNumberFormat="1" applyFont="1" applyFill="1" applyBorder="1" applyAlignment="1">
      <alignment horizontal="right" vertical="center" wrapText="1"/>
    </xf>
    <xf numFmtId="0" fontId="39" fillId="25" borderId="7" xfId="0" applyFont="1" applyFill="1" applyBorder="1" applyAlignment="1">
      <alignment horizontal="center" vertical="center" wrapText="1"/>
    </xf>
    <xf numFmtId="192" fontId="29" fillId="0" borderId="9" xfId="48" applyNumberFormat="1" applyFont="1" applyFill="1" applyBorder="1" applyAlignment="1">
      <alignment horizontal="center" vertical="center" wrapText="1"/>
    </xf>
    <xf numFmtId="3" fontId="38" fillId="25" borderId="7" xfId="0" applyNumberFormat="1" applyFont="1" applyFill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49" fontId="26" fillId="0" borderId="9" xfId="0" applyNumberFormat="1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vertical="center" wrapText="1"/>
    </xf>
    <xf numFmtId="0" fontId="19" fillId="26" borderId="0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wrapText="1"/>
    </xf>
    <xf numFmtId="0" fontId="41" fillId="0" borderId="0" xfId="0" applyNumberFormat="1" applyFont="1" applyFill="1" applyAlignment="1" applyProtection="1">
      <alignment horizontal="left" vertical="center" wrapText="1"/>
    </xf>
    <xf numFmtId="1" fontId="41" fillId="0" borderId="0" xfId="0" applyNumberFormat="1" applyFont="1" applyFill="1" applyAlignment="1" applyProtection="1">
      <alignment horizontal="left" vertical="center" wrapText="1"/>
    </xf>
    <xf numFmtId="0" fontId="41" fillId="0" borderId="0" xfId="0" applyFont="1" applyFill="1" applyBorder="1" applyAlignment="1">
      <alignment horizontal="left" vertical="center" wrapText="1"/>
    </xf>
    <xf numFmtId="0" fontId="42" fillId="0" borderId="7" xfId="0" applyFont="1" applyBorder="1" applyAlignment="1">
      <alignment horizontal="center" vertical="center" wrapText="1"/>
    </xf>
    <xf numFmtId="192" fontId="43" fillId="24" borderId="7" xfId="48" applyNumberFormat="1" applyFont="1" applyFill="1" applyBorder="1" applyAlignment="1">
      <alignment horizontal="left" vertical="center" wrapText="1"/>
    </xf>
    <xf numFmtId="192" fontId="44" fillId="0" borderId="7" xfId="48" applyNumberFormat="1" applyFont="1" applyFill="1" applyBorder="1" applyAlignment="1">
      <alignment horizontal="left" vertical="center" wrapText="1"/>
    </xf>
    <xf numFmtId="192" fontId="43" fillId="0" borderId="7" xfId="48" applyNumberFormat="1" applyFont="1" applyFill="1" applyBorder="1" applyAlignment="1">
      <alignment horizontal="left" vertical="center" wrapText="1"/>
    </xf>
    <xf numFmtId="192" fontId="43" fillId="0" borderId="9" xfId="48" applyNumberFormat="1" applyFont="1" applyFill="1" applyBorder="1" applyAlignment="1">
      <alignment horizontal="left" vertical="center" wrapText="1"/>
    </xf>
    <xf numFmtId="192" fontId="44" fillId="25" borderId="7" xfId="0" applyNumberFormat="1" applyFont="1" applyFill="1" applyBorder="1" applyAlignment="1">
      <alignment horizontal="left" vertical="center" wrapText="1"/>
    </xf>
    <xf numFmtId="0" fontId="42" fillId="0" borderId="0" xfId="0" applyNumberFormat="1" applyFont="1" applyFill="1" applyBorder="1" applyAlignment="1" applyProtection="1">
      <alignment horizontal="left" vertical="center" wrapText="1"/>
    </xf>
    <xf numFmtId="3" fontId="24" fillId="0" borderId="0" xfId="0" applyNumberFormat="1" applyFont="1" applyFill="1" applyBorder="1" applyAlignment="1" applyProtection="1">
      <alignment horizontal="center" vertical="center" wrapText="1"/>
    </xf>
    <xf numFmtId="0" fontId="45" fillId="0" borderId="7" xfId="0" applyFont="1" applyBorder="1" applyAlignment="1">
      <alignment horizontal="center" vertical="center" wrapText="1"/>
    </xf>
    <xf numFmtId="49" fontId="45" fillId="0" borderId="7" xfId="0" applyNumberFormat="1" applyFont="1" applyBorder="1" applyAlignment="1">
      <alignment horizontal="center" vertical="center" wrapText="1"/>
    </xf>
    <xf numFmtId="192" fontId="46" fillId="0" borderId="7" xfId="48" applyNumberFormat="1" applyFont="1" applyFill="1" applyBorder="1" applyAlignment="1">
      <alignment horizontal="left" vertical="center" wrapText="1"/>
    </xf>
    <xf numFmtId="3" fontId="47" fillId="0" borderId="7" xfId="48" applyNumberFormat="1" applyFont="1" applyFill="1" applyBorder="1" applyAlignment="1">
      <alignment horizontal="right" vertical="center" wrapText="1"/>
    </xf>
    <xf numFmtId="0" fontId="48" fillId="0" borderId="0" xfId="0" applyFont="1" applyFill="1" applyAlignment="1">
      <alignment wrapText="1"/>
    </xf>
    <xf numFmtId="4" fontId="37" fillId="24" borderId="7" xfId="48" applyNumberFormat="1" applyFont="1" applyFill="1" applyBorder="1" applyAlignment="1">
      <alignment horizontal="right" vertical="center" wrapText="1"/>
    </xf>
    <xf numFmtId="4" fontId="37" fillId="0" borderId="7" xfId="48" applyNumberFormat="1" applyFont="1" applyFill="1" applyBorder="1" applyAlignment="1">
      <alignment horizontal="right" vertical="center" wrapText="1"/>
    </xf>
    <xf numFmtId="4" fontId="28" fillId="0" borderId="7" xfId="48" applyNumberFormat="1" applyFont="1" applyFill="1" applyBorder="1" applyAlignment="1">
      <alignment horizontal="right" vertical="center" wrapText="1"/>
    </xf>
    <xf numFmtId="0" fontId="35" fillId="0" borderId="7" xfId="0" applyFont="1" applyFill="1" applyBorder="1" applyAlignment="1">
      <alignment horizontal="center" vertical="center" wrapText="1"/>
    </xf>
    <xf numFmtId="3" fontId="37" fillId="0" borderId="7" xfId="48" applyNumberFormat="1" applyFont="1" applyFill="1" applyBorder="1" applyAlignment="1">
      <alignment horizontal="center" vertical="center" wrapText="1"/>
    </xf>
    <xf numFmtId="192" fontId="36" fillId="0" borderId="7" xfId="48" applyNumberFormat="1" applyFont="1" applyFill="1" applyBorder="1" applyAlignment="1">
      <alignment horizontal="left" vertical="center" wrapText="1"/>
    </xf>
    <xf numFmtId="3" fontId="36" fillId="0" borderId="7" xfId="48" applyNumberFormat="1" applyFont="1" applyFill="1" applyBorder="1" applyAlignment="1">
      <alignment horizontal="center" vertical="center" wrapText="1"/>
    </xf>
    <xf numFmtId="0" fontId="45" fillId="0" borderId="7" xfId="0" applyFont="1" applyFill="1" applyBorder="1" applyAlignment="1">
      <alignment horizontal="center" vertical="center" wrapText="1"/>
    </xf>
    <xf numFmtId="3" fontId="47" fillId="0" borderId="7" xfId="48" applyNumberFormat="1" applyFont="1" applyFill="1" applyBorder="1" applyAlignment="1">
      <alignment horizontal="center" vertical="center" wrapText="1"/>
    </xf>
    <xf numFmtId="0" fontId="49" fillId="0" borderId="7" xfId="0" applyFont="1" applyFill="1" applyBorder="1" applyAlignment="1">
      <alignment horizontal="center" vertical="center" wrapText="1"/>
    </xf>
    <xf numFmtId="0" fontId="49" fillId="0" borderId="7" xfId="0" applyFont="1" applyBorder="1" applyAlignment="1">
      <alignment horizontal="center" vertical="center" wrapText="1"/>
    </xf>
    <xf numFmtId="49" fontId="49" fillId="0" borderId="7" xfId="0" applyNumberFormat="1" applyFont="1" applyBorder="1" applyAlignment="1">
      <alignment horizontal="center" vertical="center" wrapText="1"/>
    </xf>
    <xf numFmtId="3" fontId="50" fillId="0" borderId="7" xfId="48" applyNumberFormat="1" applyFont="1" applyFill="1" applyBorder="1" applyAlignment="1">
      <alignment horizontal="center" vertical="center" wrapText="1"/>
    </xf>
    <xf numFmtId="3" fontId="50" fillId="0" borderId="7" xfId="48" applyNumberFormat="1" applyFont="1" applyFill="1" applyBorder="1" applyAlignment="1">
      <alignment horizontal="right" vertical="center" wrapText="1"/>
    </xf>
    <xf numFmtId="0" fontId="51" fillId="0" borderId="0" xfId="0" applyFont="1" applyFill="1" applyAlignment="1">
      <alignment wrapText="1"/>
    </xf>
    <xf numFmtId="192" fontId="52" fillId="0" borderId="7" xfId="48" applyNumberFormat="1" applyFont="1" applyFill="1" applyBorder="1" applyAlignment="1">
      <alignment horizontal="left" vertical="center" wrapText="1"/>
    </xf>
    <xf numFmtId="192" fontId="53" fillId="0" borderId="7" xfId="48" applyNumberFormat="1" applyFont="1" applyFill="1" applyBorder="1" applyAlignment="1">
      <alignment horizontal="left" vertical="center" wrapText="1"/>
    </xf>
    <xf numFmtId="3" fontId="29" fillId="0" borderId="7" xfId="48" applyNumberFormat="1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192" fontId="34" fillId="0" borderId="7" xfId="48" applyNumberFormat="1" applyFont="1" applyFill="1" applyBorder="1" applyAlignment="1">
      <alignment horizontal="left" vertical="center" wrapText="1"/>
    </xf>
    <xf numFmtId="3" fontId="34" fillId="0" borderId="0" xfId="0" applyNumberFormat="1" applyFont="1" applyFill="1" applyAlignment="1">
      <alignment wrapText="1"/>
    </xf>
    <xf numFmtId="49" fontId="35" fillId="0" borderId="7" xfId="0" applyNumberFormat="1" applyFont="1" applyFill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49" fontId="25" fillId="0" borderId="9" xfId="0" applyNumberFormat="1" applyFont="1" applyBorder="1" applyAlignment="1">
      <alignment horizontal="center" vertical="center" wrapText="1"/>
    </xf>
    <xf numFmtId="0" fontId="18" fillId="0" borderId="0" xfId="0" applyFont="1" applyFill="1" applyAlignment="1">
      <alignment wrapText="1"/>
    </xf>
    <xf numFmtId="0" fontId="54" fillId="0" borderId="7" xfId="0" applyFont="1" applyBorder="1" applyAlignment="1">
      <alignment horizontal="center" vertical="center" wrapText="1"/>
    </xf>
    <xf numFmtId="49" fontId="54" fillId="0" borderId="7" xfId="0" applyNumberFormat="1" applyFont="1" applyBorder="1" applyAlignment="1">
      <alignment horizontal="center" vertical="center" wrapText="1"/>
    </xf>
    <xf numFmtId="0" fontId="54" fillId="0" borderId="7" xfId="0" applyFont="1" applyFill="1" applyBorder="1" applyAlignment="1">
      <alignment horizontal="center" vertical="center" wrapText="1"/>
    </xf>
    <xf numFmtId="192" fontId="55" fillId="0" borderId="7" xfId="48" applyNumberFormat="1" applyFont="1" applyFill="1" applyBorder="1" applyAlignment="1">
      <alignment horizontal="left" vertical="center" wrapText="1"/>
    </xf>
    <xf numFmtId="3" fontId="56" fillId="0" borderId="7" xfId="48" applyNumberFormat="1" applyFont="1" applyFill="1" applyBorder="1" applyAlignment="1">
      <alignment horizontal="center" vertical="center" wrapText="1"/>
    </xf>
    <xf numFmtId="3" fontId="56" fillId="0" borderId="7" xfId="48" applyNumberFormat="1" applyFont="1" applyFill="1" applyBorder="1" applyAlignment="1">
      <alignment horizontal="right" vertical="center" wrapText="1"/>
    </xf>
    <xf numFmtId="0" fontId="56" fillId="0" borderId="0" xfId="0" applyFont="1" applyFill="1" applyAlignment="1">
      <alignment wrapText="1"/>
    </xf>
    <xf numFmtId="49" fontId="25" fillId="0" borderId="7" xfId="0" applyNumberFormat="1" applyFont="1" applyFill="1" applyBorder="1" applyAlignment="1">
      <alignment horizontal="center" vertical="center" wrapText="1"/>
    </xf>
    <xf numFmtId="0" fontId="34" fillId="0" borderId="9" xfId="0" applyFont="1" applyBorder="1" applyAlignment="1">
      <alignment horizontal="left" wrapText="1"/>
    </xf>
    <xf numFmtId="0" fontId="41" fillId="0" borderId="10" xfId="0" applyFont="1" applyFill="1" applyBorder="1" applyAlignment="1">
      <alignment horizontal="left" vertical="center" wrapText="1"/>
    </xf>
    <xf numFmtId="0" fontId="34" fillId="26" borderId="10" xfId="0" applyFont="1" applyFill="1" applyBorder="1" applyAlignment="1">
      <alignment wrapText="1"/>
    </xf>
    <xf numFmtId="49" fontId="49" fillId="0" borderId="7" xfId="0" applyNumberFormat="1" applyFont="1" applyFill="1" applyBorder="1" applyAlignment="1">
      <alignment horizontal="center" vertical="center" wrapText="1"/>
    </xf>
    <xf numFmtId="3" fontId="57" fillId="0" borderId="7" xfId="48" applyNumberFormat="1" applyFont="1" applyFill="1" applyBorder="1" applyAlignment="1">
      <alignment horizontal="right" vertical="center" wrapText="1"/>
    </xf>
    <xf numFmtId="192" fontId="28" fillId="0" borderId="9" xfId="48" applyNumberFormat="1" applyFont="1" applyFill="1" applyBorder="1" applyAlignment="1">
      <alignment horizontal="center" vertical="center" wrapText="1"/>
    </xf>
    <xf numFmtId="192" fontId="28" fillId="0" borderId="7" xfId="48" applyNumberFormat="1" applyFont="1" applyFill="1" applyBorder="1" applyAlignment="1">
      <alignment horizontal="center" vertical="center" wrapText="1"/>
    </xf>
    <xf numFmtId="0" fontId="34" fillId="0" borderId="9" xfId="0" applyFont="1" applyFill="1" applyBorder="1" applyAlignment="1">
      <alignment horizontal="left" wrapText="1"/>
    </xf>
    <xf numFmtId="0" fontId="25" fillId="0" borderId="10" xfId="0" applyFont="1" applyFill="1" applyBorder="1" applyAlignment="1">
      <alignment horizontal="center" vertical="center" wrapText="1"/>
    </xf>
    <xf numFmtId="0" fontId="41" fillId="0" borderId="7" xfId="0" applyFont="1" applyBorder="1" applyAlignment="1">
      <alignment horizontal="left" wrapText="1"/>
    </xf>
    <xf numFmtId="0" fontId="25" fillId="24" borderId="9" xfId="0" applyFont="1" applyFill="1" applyBorder="1" applyAlignment="1">
      <alignment horizontal="center" vertical="center" wrapText="1"/>
    </xf>
    <xf numFmtId="49" fontId="25" fillId="24" borderId="9" xfId="0" applyNumberFormat="1" applyFont="1" applyFill="1" applyBorder="1" applyAlignment="1">
      <alignment horizontal="center" vertical="center" wrapText="1"/>
    </xf>
    <xf numFmtId="0" fontId="25" fillId="24" borderId="0" xfId="0" applyFont="1" applyFill="1" applyAlignment="1">
      <alignment horizontal="center" vertical="center" wrapText="1"/>
    </xf>
    <xf numFmtId="192" fontId="44" fillId="24" borderId="9" xfId="48" applyNumberFormat="1" applyFont="1" applyFill="1" applyBorder="1" applyAlignment="1">
      <alignment horizontal="left" vertical="center" wrapText="1"/>
    </xf>
    <xf numFmtId="3" fontId="28" fillId="24" borderId="9" xfId="48" applyNumberFormat="1" applyFont="1" applyFill="1" applyBorder="1" applyAlignment="1">
      <alignment horizontal="center" vertical="center" wrapText="1"/>
    </xf>
    <xf numFmtId="3" fontId="28" fillId="24" borderId="9" xfId="48" applyNumberFormat="1" applyFont="1" applyFill="1" applyBorder="1" applyAlignment="1">
      <alignment horizontal="right" vertical="center" wrapText="1"/>
    </xf>
    <xf numFmtId="0" fontId="18" fillId="24" borderId="0" xfId="0" applyFont="1" applyFill="1" applyAlignment="1">
      <alignment wrapText="1"/>
    </xf>
    <xf numFmtId="0" fontId="25" fillId="24" borderId="7" xfId="0" applyFont="1" applyFill="1" applyBorder="1" applyAlignment="1">
      <alignment horizontal="center" vertical="center" wrapText="1"/>
    </xf>
    <xf numFmtId="49" fontId="25" fillId="24" borderId="7" xfId="0" applyNumberFormat="1" applyFont="1" applyFill="1" applyBorder="1" applyAlignment="1">
      <alignment horizontal="center" vertical="center" wrapText="1"/>
    </xf>
    <xf numFmtId="3" fontId="29" fillId="24" borderId="7" xfId="48" applyNumberFormat="1" applyFont="1" applyFill="1" applyBorder="1" applyAlignment="1">
      <alignment horizontal="center" vertical="center" wrapText="1"/>
    </xf>
    <xf numFmtId="3" fontId="29" fillId="24" borderId="7" xfId="48" applyNumberFormat="1" applyFont="1" applyFill="1" applyBorder="1" applyAlignment="1">
      <alignment horizontal="right" vertical="center" wrapText="1"/>
    </xf>
    <xf numFmtId="0" fontId="1" fillId="24" borderId="0" xfId="0" applyFont="1" applyFill="1" applyAlignment="1">
      <alignment wrapText="1"/>
    </xf>
    <xf numFmtId="0" fontId="45" fillId="0" borderId="7" xfId="0" applyFont="1" applyFill="1" applyBorder="1" applyAlignment="1">
      <alignment horizontal="left" vertical="center" wrapText="1"/>
    </xf>
    <xf numFmtId="0" fontId="52" fillId="0" borderId="7" xfId="0" applyFont="1" applyFill="1" applyBorder="1" applyAlignment="1">
      <alignment horizontal="left" vertical="center" wrapText="1"/>
    </xf>
    <xf numFmtId="0" fontId="25" fillId="0" borderId="10" xfId="0" applyFont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left" vertical="center" wrapText="1"/>
    </xf>
    <xf numFmtId="2" fontId="25" fillId="0" borderId="7" xfId="0" quotePrefix="1" applyNumberFormat="1" applyFont="1" applyBorder="1" applyAlignment="1">
      <alignment horizontal="center" vertical="center" wrapText="1"/>
    </xf>
    <xf numFmtId="192" fontId="58" fillId="0" borderId="7" xfId="48" applyNumberFormat="1" applyFont="1" applyFill="1" applyBorder="1" applyAlignment="1">
      <alignment horizontal="left" vertical="center" wrapText="1"/>
    </xf>
    <xf numFmtId="192" fontId="58" fillId="0" borderId="7" xfId="48" applyNumberFormat="1" applyFont="1" applyFill="1" applyBorder="1" applyAlignment="1">
      <alignment horizontal="center" vertical="center" wrapText="1"/>
    </xf>
    <xf numFmtId="192" fontId="58" fillId="0" borderId="9" xfId="48" applyNumberFormat="1" applyFont="1" applyFill="1" applyBorder="1" applyAlignment="1">
      <alignment horizontal="center" vertical="center" wrapText="1"/>
    </xf>
    <xf numFmtId="3" fontId="58" fillId="0" borderId="7" xfId="48" applyNumberFormat="1" applyFont="1" applyFill="1" applyBorder="1" applyAlignment="1">
      <alignment horizontal="right" vertical="center" wrapText="1"/>
    </xf>
    <xf numFmtId="0" fontId="25" fillId="0" borderId="7" xfId="0" quotePrefix="1" applyFont="1" applyBorder="1" applyAlignment="1">
      <alignment horizontal="center" vertical="center" wrapText="1"/>
    </xf>
    <xf numFmtId="2" fontId="25" fillId="0" borderId="7" xfId="0" applyNumberFormat="1" applyFont="1" applyBorder="1" applyAlignment="1">
      <alignment horizontal="center" vertical="center" wrapText="1"/>
    </xf>
    <xf numFmtId="0" fontId="45" fillId="0" borderId="7" xfId="0" quotePrefix="1" applyFont="1" applyBorder="1" applyAlignment="1">
      <alignment horizontal="center" vertical="center" wrapText="1"/>
    </xf>
    <xf numFmtId="2" fontId="45" fillId="0" borderId="7" xfId="0" quotePrefix="1" applyNumberFormat="1" applyFont="1" applyBorder="1" applyAlignment="1">
      <alignment horizontal="center" vertical="center" wrapText="1"/>
    </xf>
    <xf numFmtId="192" fontId="59" fillId="0" borderId="9" xfId="48" applyNumberFormat="1" applyFont="1" applyFill="1" applyBorder="1" applyAlignment="1">
      <alignment horizontal="center" vertical="center" wrapText="1"/>
    </xf>
    <xf numFmtId="192" fontId="59" fillId="0" borderId="7" xfId="48" applyNumberFormat="1" applyFont="1" applyFill="1" applyBorder="1" applyAlignment="1">
      <alignment horizontal="center" vertical="center" wrapText="1"/>
    </xf>
    <xf numFmtId="192" fontId="60" fillId="0" borderId="9" xfId="48" applyNumberFormat="1" applyFont="1" applyFill="1" applyBorder="1" applyAlignment="1">
      <alignment horizontal="left" vertical="center" wrapText="1"/>
    </xf>
    <xf numFmtId="0" fontId="34" fillId="24" borderId="9" xfId="0" applyFont="1" applyFill="1" applyBorder="1" applyAlignment="1">
      <alignment horizontal="left" wrapText="1"/>
    </xf>
    <xf numFmtId="3" fontId="28" fillId="24" borderId="7" xfId="48" applyNumberFormat="1" applyFont="1" applyFill="1" applyBorder="1" applyAlignment="1">
      <alignment horizontal="right" vertical="center" wrapText="1"/>
    </xf>
    <xf numFmtId="0" fontId="61" fillId="0" borderId="9" xfId="0" applyFont="1" applyBorder="1" applyAlignment="1">
      <alignment horizontal="left" wrapText="1"/>
    </xf>
    <xf numFmtId="49" fontId="25" fillId="0" borderId="11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3" fontId="19" fillId="0" borderId="7" xfId="48" applyNumberFormat="1" applyFont="1" applyFill="1" applyBorder="1" applyAlignment="1">
      <alignment horizontal="center" vertical="center" wrapText="1"/>
    </xf>
    <xf numFmtId="3" fontId="35" fillId="0" borderId="7" xfId="48" applyNumberFormat="1" applyFont="1" applyFill="1" applyBorder="1" applyAlignment="1">
      <alignment horizontal="right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0" fontId="34" fillId="0" borderId="7" xfId="0" applyFont="1" applyBorder="1" applyAlignment="1">
      <alignment horizontal="left" wrapText="1"/>
    </xf>
    <xf numFmtId="0" fontId="42" fillId="0" borderId="12" xfId="0" applyFont="1" applyFill="1" applyBorder="1" applyAlignment="1">
      <alignment wrapText="1"/>
    </xf>
    <xf numFmtId="3" fontId="19" fillId="0" borderId="7" xfId="48" applyNumberFormat="1" applyFont="1" applyFill="1" applyBorder="1" applyAlignment="1">
      <alignment horizontal="right" vertical="center" wrapText="1"/>
    </xf>
    <xf numFmtId="3" fontId="36" fillId="24" borderId="7" xfId="48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9" fillId="26" borderId="0" xfId="0" applyNumberFormat="1" applyFont="1" applyFill="1" applyBorder="1" applyAlignment="1" applyProtection="1">
      <alignment horizontal="left" vertical="center" wrapText="1"/>
    </xf>
    <xf numFmtId="0" fontId="34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3" fontId="1" fillId="0" borderId="0" xfId="0" applyNumberFormat="1" applyFont="1" applyFill="1" applyAlignment="1">
      <alignment wrapText="1"/>
    </xf>
    <xf numFmtId="0" fontId="25" fillId="0" borderId="7" xfId="0" applyFont="1" applyFill="1" applyBorder="1" applyAlignment="1">
      <alignment horizontal="center" wrapText="1"/>
    </xf>
    <xf numFmtId="3" fontId="48" fillId="0" borderId="7" xfId="48" applyNumberFormat="1" applyFont="1" applyFill="1" applyBorder="1" applyAlignment="1">
      <alignment horizontal="right" vertical="center" wrapText="1"/>
    </xf>
    <xf numFmtId="3" fontId="28" fillId="0" borderId="9" xfId="48" applyNumberFormat="1" applyFont="1" applyFill="1" applyBorder="1" applyAlignment="1">
      <alignment horizontal="right" vertical="center" wrapText="1"/>
    </xf>
    <xf numFmtId="0" fontId="34" fillId="0" borderId="10" xfId="0" applyFont="1" applyFill="1" applyBorder="1" applyAlignment="1">
      <alignment horizontal="left" wrapText="1"/>
    </xf>
    <xf numFmtId="0" fontId="34" fillId="0" borderId="10" xfId="0" applyFont="1" applyBorder="1" applyAlignment="1">
      <alignment horizontal="left" wrapText="1"/>
    </xf>
    <xf numFmtId="3" fontId="24" fillId="0" borderId="0" xfId="0" applyNumberFormat="1" applyFont="1" applyFill="1" applyAlignment="1">
      <alignment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24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19" fillId="26" borderId="0" xfId="0" applyNumberFormat="1" applyFont="1" applyFill="1" applyBorder="1" applyAlignment="1" applyProtection="1">
      <alignment horizontal="left" vertical="center" wrapText="1"/>
    </xf>
    <xf numFmtId="0" fontId="62" fillId="0" borderId="0" xfId="0" applyNumberFormat="1" applyFont="1" applyFill="1" applyAlignment="1" applyProtection="1">
      <alignment horizontal="left" vertical="center" wrapText="1"/>
    </xf>
    <xf numFmtId="0" fontId="34" fillId="0" borderId="0" xfId="0" applyNumberFormat="1" applyFont="1" applyFill="1" applyAlignment="1" applyProtection="1">
      <alignment horizontal="left" vertical="center" wrapText="1"/>
    </xf>
    <xf numFmtId="0" fontId="27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</cellXfs>
  <cellStyles count="6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3"/>
  <sheetViews>
    <sheetView tabSelected="1" view="pageBreakPreview" zoomScale="85" zoomScaleNormal="100" zoomScaleSheetLayoutView="9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A5" sqref="A5:I5"/>
    </sheetView>
  </sheetViews>
  <sheetFormatPr defaultColWidth="9.1640625" defaultRowHeight="15.75" x14ac:dyDescent="0.2"/>
  <cols>
    <col min="1" max="1" width="12.33203125" style="6" customWidth="1"/>
    <col min="2" max="2" width="14.83203125" style="6" customWidth="1"/>
    <col min="3" max="3" width="12" style="6" customWidth="1"/>
    <col min="4" max="4" width="44.1640625" style="11" customWidth="1"/>
    <col min="5" max="5" width="53" style="49" customWidth="1"/>
    <col min="6" max="6" width="17.33203125" style="11" customWidth="1"/>
    <col min="7" max="7" width="13.5" style="11" customWidth="1"/>
    <col min="8" max="8" width="18.1640625" style="11" customWidth="1"/>
    <col min="9" max="9" width="19.83203125" style="11" customWidth="1"/>
    <col min="10" max="10" width="19.83203125" style="11" hidden="1" customWidth="1"/>
    <col min="11" max="11" width="31.1640625" style="7" customWidth="1"/>
    <col min="12" max="16384" width="9.1640625" style="7"/>
  </cols>
  <sheetData>
    <row r="1" spans="1:10" ht="18" customHeight="1" x14ac:dyDescent="0.2">
      <c r="F1" s="12"/>
      <c r="G1" s="12"/>
      <c r="H1" s="165" t="s">
        <v>112</v>
      </c>
      <c r="I1" s="165"/>
      <c r="J1" s="150"/>
    </row>
    <row r="2" spans="1:10" ht="32.25" customHeight="1" x14ac:dyDescent="0.2">
      <c r="E2" s="50"/>
      <c r="F2" s="5"/>
      <c r="G2" s="5"/>
      <c r="H2" s="165" t="s">
        <v>7</v>
      </c>
      <c r="I2" s="165"/>
      <c r="J2" s="150"/>
    </row>
    <row r="3" spans="1:10" ht="16.5" customHeight="1" x14ac:dyDescent="0.2">
      <c r="F3" s="5"/>
      <c r="G3" s="5"/>
      <c r="H3" s="164" t="s">
        <v>118</v>
      </c>
      <c r="I3" s="165"/>
      <c r="J3" s="150"/>
    </row>
    <row r="4" spans="1:10" x14ac:dyDescent="0.2">
      <c r="F4" s="5"/>
      <c r="G4" s="5"/>
      <c r="H4" s="5"/>
      <c r="I4" s="5"/>
      <c r="J4" s="5"/>
    </row>
    <row r="5" spans="1:10" ht="45.6" customHeight="1" x14ac:dyDescent="0.2">
      <c r="A5" s="166" t="s">
        <v>20</v>
      </c>
      <c r="B5" s="167"/>
      <c r="C5" s="167"/>
      <c r="D5" s="167"/>
      <c r="E5" s="167"/>
      <c r="F5" s="167"/>
      <c r="G5" s="167"/>
      <c r="H5" s="167"/>
      <c r="I5" s="167"/>
      <c r="J5" s="151"/>
    </row>
    <row r="6" spans="1:10" ht="18.75" x14ac:dyDescent="0.3">
      <c r="A6" s="8"/>
      <c r="B6" s="9"/>
      <c r="C6" s="9"/>
      <c r="D6" s="13"/>
      <c r="E6" s="51"/>
      <c r="F6" s="14"/>
      <c r="G6" s="15"/>
      <c r="H6" s="14"/>
      <c r="I6" s="16" t="s">
        <v>8</v>
      </c>
      <c r="J6" s="16" t="s">
        <v>8</v>
      </c>
    </row>
    <row r="7" spans="1:10" ht="107.25" customHeight="1" x14ac:dyDescent="0.2">
      <c r="A7" s="1" t="s">
        <v>19</v>
      </c>
      <c r="B7" s="1" t="s">
        <v>9</v>
      </c>
      <c r="C7" s="1" t="s">
        <v>6</v>
      </c>
      <c r="D7" s="4" t="s">
        <v>5</v>
      </c>
      <c r="E7" s="52" t="s">
        <v>12</v>
      </c>
      <c r="F7" s="2" t="s">
        <v>1</v>
      </c>
      <c r="G7" s="31" t="s">
        <v>2</v>
      </c>
      <c r="H7" s="2" t="s">
        <v>3</v>
      </c>
      <c r="I7" s="2" t="s">
        <v>4</v>
      </c>
      <c r="J7" s="2" t="s">
        <v>4</v>
      </c>
    </row>
    <row r="8" spans="1:10" s="17" customFormat="1" ht="38.25" customHeight="1" x14ac:dyDescent="0.25">
      <c r="A8" s="33" t="s">
        <v>72</v>
      </c>
      <c r="B8" s="32"/>
      <c r="C8" s="33"/>
      <c r="D8" s="32" t="s">
        <v>73</v>
      </c>
      <c r="E8" s="53"/>
      <c r="F8" s="34"/>
      <c r="G8" s="34"/>
      <c r="H8" s="34"/>
      <c r="I8" s="35">
        <f>I9</f>
        <v>195000</v>
      </c>
      <c r="J8" s="35">
        <f>J9</f>
        <v>195000</v>
      </c>
    </row>
    <row r="9" spans="1:10" s="18" customFormat="1" ht="30.75" customHeight="1" x14ac:dyDescent="0.25">
      <c r="A9" s="86" t="s">
        <v>74</v>
      </c>
      <c r="B9" s="68"/>
      <c r="C9" s="86"/>
      <c r="D9" s="68" t="s">
        <v>73</v>
      </c>
      <c r="E9" s="54"/>
      <c r="F9" s="22"/>
      <c r="G9" s="22"/>
      <c r="H9" s="22"/>
      <c r="I9" s="28">
        <f>I11+I12+I10</f>
        <v>195000</v>
      </c>
      <c r="J9" s="28">
        <f>J11+J12+J10</f>
        <v>195000</v>
      </c>
    </row>
    <row r="10" spans="1:10" s="18" customFormat="1" ht="30.75" customHeight="1" x14ac:dyDescent="0.25">
      <c r="A10" s="97" t="s">
        <v>107</v>
      </c>
      <c r="B10" s="2">
        <v>7500</v>
      </c>
      <c r="C10" s="3" t="s">
        <v>92</v>
      </c>
      <c r="D10" s="2" t="s">
        <v>105</v>
      </c>
      <c r="E10" s="55" t="s">
        <v>23</v>
      </c>
      <c r="F10" s="22"/>
      <c r="G10" s="22"/>
      <c r="H10" s="22"/>
      <c r="I10" s="29">
        <v>20000</v>
      </c>
      <c r="J10" s="29">
        <v>20000</v>
      </c>
    </row>
    <row r="11" spans="1:10" s="48" customFormat="1" ht="30.75" customHeight="1" x14ac:dyDescent="0.2">
      <c r="A11" s="97" t="s">
        <v>77</v>
      </c>
      <c r="B11" s="2">
        <v>7840</v>
      </c>
      <c r="C11" s="3" t="s">
        <v>76</v>
      </c>
      <c r="D11" s="2" t="s">
        <v>75</v>
      </c>
      <c r="E11" s="55" t="s">
        <v>23</v>
      </c>
      <c r="F11" s="23"/>
      <c r="G11" s="23"/>
      <c r="H11" s="23"/>
      <c r="I11" s="29">
        <v>75000</v>
      </c>
      <c r="J11" s="29">
        <v>75000</v>
      </c>
    </row>
    <row r="12" spans="1:10" s="89" customFormat="1" ht="30.75" customHeight="1" x14ac:dyDescent="0.2">
      <c r="A12" s="97" t="s">
        <v>78</v>
      </c>
      <c r="B12" s="87">
        <v>8600</v>
      </c>
      <c r="C12" s="88" t="s">
        <v>64</v>
      </c>
      <c r="D12" s="2" t="s">
        <v>79</v>
      </c>
      <c r="E12" s="70" t="s">
        <v>23</v>
      </c>
      <c r="F12" s="103"/>
      <c r="G12" s="104"/>
      <c r="H12" s="104"/>
      <c r="I12" s="29">
        <v>100000</v>
      </c>
      <c r="J12" s="29">
        <v>100000</v>
      </c>
    </row>
    <row r="13" spans="1:10" s="17" customFormat="1" ht="29.25" hidden="1" customHeight="1" x14ac:dyDescent="0.25">
      <c r="A13" s="32">
        <v>1000000</v>
      </c>
      <c r="B13" s="32"/>
      <c r="C13" s="33"/>
      <c r="D13" s="32" t="s">
        <v>13</v>
      </c>
      <c r="E13" s="53"/>
      <c r="F13" s="34"/>
      <c r="G13" s="34"/>
      <c r="H13" s="34"/>
      <c r="I13" s="35">
        <f>I14</f>
        <v>0</v>
      </c>
      <c r="J13" s="35">
        <f>J14</f>
        <v>25767900</v>
      </c>
    </row>
    <row r="14" spans="1:10" s="18" customFormat="1" ht="31.5" hidden="1" customHeight="1" x14ac:dyDescent="0.25">
      <c r="A14" s="20">
        <v>1010000</v>
      </c>
      <c r="B14" s="20"/>
      <c r="C14" s="21"/>
      <c r="D14" s="20" t="s">
        <v>13</v>
      </c>
      <c r="E14" s="54"/>
      <c r="F14" s="22"/>
      <c r="G14" s="22"/>
      <c r="H14" s="22"/>
      <c r="I14" s="28">
        <f>I15+I18+I21+I23+I25</f>
        <v>0</v>
      </c>
      <c r="J14" s="28">
        <f>J15+J18+J21+J23+J25</f>
        <v>25767900</v>
      </c>
    </row>
    <row r="15" spans="1:10" s="48" customFormat="1" ht="31.5" hidden="1" customHeight="1" x14ac:dyDescent="0.2">
      <c r="A15" s="2">
        <v>1011010</v>
      </c>
      <c r="B15" s="2">
        <v>1010</v>
      </c>
      <c r="C15" s="3" t="s">
        <v>21</v>
      </c>
      <c r="D15" s="2" t="s">
        <v>22</v>
      </c>
      <c r="E15" s="55"/>
      <c r="F15" s="23"/>
      <c r="G15" s="23"/>
      <c r="H15" s="23"/>
      <c r="I15" s="29">
        <f>SUM(I16:I17)</f>
        <v>0</v>
      </c>
      <c r="J15" s="29">
        <f>SUM(J16:J17)</f>
        <v>6085000</v>
      </c>
    </row>
    <row r="16" spans="1:10" s="10" customFormat="1" ht="31.5" hidden="1" customHeight="1" x14ac:dyDescent="0.2">
      <c r="A16" s="42"/>
      <c r="B16" s="42"/>
      <c r="C16" s="43"/>
      <c r="D16" s="44"/>
      <c r="E16" s="55" t="s">
        <v>23</v>
      </c>
      <c r="F16" s="40"/>
      <c r="G16" s="23"/>
      <c r="H16" s="23"/>
      <c r="I16" s="30"/>
      <c r="J16" s="30"/>
    </row>
    <row r="17" spans="1:10" s="10" customFormat="1" ht="31.5" hidden="1" customHeight="1" x14ac:dyDescent="0.2">
      <c r="A17" s="42"/>
      <c r="B17" s="42"/>
      <c r="C17" s="43"/>
      <c r="D17" s="44"/>
      <c r="E17" s="56" t="s">
        <v>24</v>
      </c>
      <c r="F17" s="40"/>
      <c r="G17" s="23"/>
      <c r="H17" s="23"/>
      <c r="I17" s="30"/>
      <c r="J17" s="30">
        <v>6085000</v>
      </c>
    </row>
    <row r="18" spans="1:10" s="48" customFormat="1" ht="89.25" hidden="1" customHeight="1" x14ac:dyDescent="0.2">
      <c r="A18" s="2">
        <v>1011020</v>
      </c>
      <c r="B18" s="2">
        <v>1020</v>
      </c>
      <c r="C18" s="3" t="s">
        <v>25</v>
      </c>
      <c r="D18" s="2" t="s">
        <v>26</v>
      </c>
      <c r="E18" s="55"/>
      <c r="F18" s="23"/>
      <c r="G18" s="23"/>
      <c r="H18" s="23"/>
      <c r="I18" s="29">
        <f>SUM(I19:I20)</f>
        <v>0</v>
      </c>
      <c r="J18" s="29">
        <f>SUM(J19:J20)</f>
        <v>9122900</v>
      </c>
    </row>
    <row r="19" spans="1:10" s="10" customFormat="1" ht="36" hidden="1" customHeight="1" x14ac:dyDescent="0.2">
      <c r="A19" s="42"/>
      <c r="B19" s="42"/>
      <c r="C19" s="43"/>
      <c r="D19" s="44"/>
      <c r="E19" s="55" t="s">
        <v>23</v>
      </c>
      <c r="F19" s="40"/>
      <c r="G19" s="23"/>
      <c r="H19" s="23"/>
      <c r="I19" s="30"/>
      <c r="J19" s="30">
        <v>450000</v>
      </c>
    </row>
    <row r="20" spans="1:10" s="10" customFormat="1" ht="25.5" hidden="1" customHeight="1" x14ac:dyDescent="0.2">
      <c r="A20" s="44"/>
      <c r="B20" s="44"/>
      <c r="C20" s="143"/>
      <c r="D20" s="44"/>
      <c r="E20" s="55" t="s">
        <v>24</v>
      </c>
      <c r="F20" s="23"/>
      <c r="G20" s="23"/>
      <c r="H20" s="23"/>
      <c r="I20" s="30"/>
      <c r="J20" s="30">
        <v>8672900</v>
      </c>
    </row>
    <row r="21" spans="1:10" s="48" customFormat="1" ht="57" hidden="1" x14ac:dyDescent="0.2">
      <c r="A21" s="2">
        <v>1011090</v>
      </c>
      <c r="B21" s="2">
        <v>1090</v>
      </c>
      <c r="C21" s="124" t="s">
        <v>96</v>
      </c>
      <c r="D21" s="130" t="s">
        <v>104</v>
      </c>
      <c r="E21" s="125"/>
      <c r="F21" s="126"/>
      <c r="G21" s="126"/>
      <c r="H21" s="126"/>
      <c r="I21" s="29">
        <f>SUM(I22:I22)</f>
        <v>0</v>
      </c>
      <c r="J21" s="29">
        <f>SUM(J22:J22)</f>
        <v>120000</v>
      </c>
    </row>
    <row r="22" spans="1:10" s="10" customFormat="1" ht="36" hidden="1" customHeight="1" x14ac:dyDescent="0.2">
      <c r="A22" s="42"/>
      <c r="B22" s="42"/>
      <c r="C22" s="43"/>
      <c r="D22" s="44"/>
      <c r="E22" s="70" t="s">
        <v>23</v>
      </c>
      <c r="F22" s="127"/>
      <c r="G22" s="126"/>
      <c r="H22" s="126"/>
      <c r="I22" s="128"/>
      <c r="J22" s="128">
        <v>120000</v>
      </c>
    </row>
    <row r="23" spans="1:10" s="48" customFormat="1" ht="28.5" hidden="1" x14ac:dyDescent="0.2">
      <c r="A23" s="129" t="s">
        <v>97</v>
      </c>
      <c r="B23" s="129" t="s">
        <v>98</v>
      </c>
      <c r="C23" s="130"/>
      <c r="D23" s="124" t="s">
        <v>99</v>
      </c>
      <c r="E23" s="125"/>
      <c r="F23" s="126"/>
      <c r="G23" s="126"/>
      <c r="H23" s="126"/>
      <c r="I23" s="29">
        <f>SUM(I24)</f>
        <v>0</v>
      </c>
      <c r="J23" s="29">
        <f>SUM(J24)</f>
        <v>440000</v>
      </c>
    </row>
    <row r="24" spans="1:10" s="64" customFormat="1" ht="45.75" hidden="1" customHeight="1" x14ac:dyDescent="0.2">
      <c r="A24" s="131" t="s">
        <v>100</v>
      </c>
      <c r="B24" s="131" t="s">
        <v>101</v>
      </c>
      <c r="C24" s="132" t="s">
        <v>102</v>
      </c>
      <c r="D24" s="132" t="s">
        <v>103</v>
      </c>
      <c r="E24" s="135" t="s">
        <v>24</v>
      </c>
      <c r="F24" s="133"/>
      <c r="G24" s="134"/>
      <c r="H24" s="134"/>
      <c r="I24" s="63"/>
      <c r="J24" s="63">
        <v>440000</v>
      </c>
    </row>
    <row r="25" spans="1:10" s="17" customFormat="1" ht="35.25" hidden="1" customHeight="1" x14ac:dyDescent="0.25">
      <c r="A25" s="83">
        <v>1016310</v>
      </c>
      <c r="B25" s="2">
        <v>6310</v>
      </c>
      <c r="C25" s="3" t="s">
        <v>49</v>
      </c>
      <c r="D25" s="83" t="s">
        <v>50</v>
      </c>
      <c r="E25" s="70"/>
      <c r="F25" s="69"/>
      <c r="G25" s="69"/>
      <c r="H25" s="69"/>
      <c r="I25" s="29">
        <f>SUM(I26)</f>
        <v>0</v>
      </c>
      <c r="J25" s="29">
        <f>SUM(J26)</f>
        <v>10000000</v>
      </c>
    </row>
    <row r="26" spans="1:10" s="48" customFormat="1" ht="31.5" hidden="1" x14ac:dyDescent="0.25">
      <c r="A26" s="83"/>
      <c r="B26" s="2"/>
      <c r="C26" s="3"/>
      <c r="D26" s="83"/>
      <c r="E26" s="98" t="s">
        <v>95</v>
      </c>
      <c r="F26" s="82"/>
      <c r="G26" s="82"/>
      <c r="H26" s="82"/>
      <c r="I26" s="30"/>
      <c r="J26" s="30">
        <v>10000000</v>
      </c>
    </row>
    <row r="27" spans="1:10" s="48" customFormat="1" ht="28.5" x14ac:dyDescent="0.25">
      <c r="A27" s="115">
        <v>1300000</v>
      </c>
      <c r="B27" s="115"/>
      <c r="C27" s="116"/>
      <c r="D27" s="115" t="s">
        <v>109</v>
      </c>
      <c r="E27" s="136"/>
      <c r="F27" s="117"/>
      <c r="G27" s="117"/>
      <c r="H27" s="117"/>
      <c r="I27" s="35">
        <f>I29</f>
        <v>286800</v>
      </c>
      <c r="J27" s="137">
        <f>J29</f>
        <v>286800</v>
      </c>
    </row>
    <row r="28" spans="1:10" s="48" customFormat="1" ht="28.5" x14ac:dyDescent="0.25">
      <c r="A28" s="83">
        <v>1310000</v>
      </c>
      <c r="B28" s="83"/>
      <c r="C28" s="97" t="s">
        <v>102</v>
      </c>
      <c r="D28" s="83" t="s">
        <v>109</v>
      </c>
      <c r="E28" s="105"/>
      <c r="F28" s="82"/>
      <c r="G28" s="82"/>
      <c r="H28" s="82"/>
      <c r="I28" s="29">
        <f>I29</f>
        <v>286800</v>
      </c>
      <c r="J28" s="29">
        <f>J29</f>
        <v>286800</v>
      </c>
    </row>
    <row r="29" spans="1:10" s="48" customFormat="1" ht="28.5" x14ac:dyDescent="0.25">
      <c r="A29" s="83">
        <v>1315030</v>
      </c>
      <c r="B29" s="2">
        <v>5030</v>
      </c>
      <c r="C29" s="3" t="s">
        <v>102</v>
      </c>
      <c r="D29" s="83" t="s">
        <v>99</v>
      </c>
      <c r="E29" s="98"/>
      <c r="F29" s="82"/>
      <c r="G29" s="82"/>
      <c r="H29" s="82"/>
      <c r="I29" s="30">
        <f>I30</f>
        <v>286800</v>
      </c>
      <c r="J29" s="30">
        <f>J30</f>
        <v>286800</v>
      </c>
    </row>
    <row r="30" spans="1:10" s="48" customFormat="1" ht="45" x14ac:dyDescent="0.25">
      <c r="A30" s="83">
        <v>1315031</v>
      </c>
      <c r="B30" s="2">
        <v>5031</v>
      </c>
      <c r="C30" s="3" t="s">
        <v>102</v>
      </c>
      <c r="D30" s="72" t="s">
        <v>103</v>
      </c>
      <c r="E30" s="138" t="s">
        <v>23</v>
      </c>
      <c r="F30" s="82"/>
      <c r="G30" s="82"/>
      <c r="H30" s="82"/>
      <c r="I30" s="30">
        <v>286800</v>
      </c>
      <c r="J30" s="30">
        <v>286800</v>
      </c>
    </row>
    <row r="31" spans="1:10" s="17" customFormat="1" ht="38.25" customHeight="1" x14ac:dyDescent="0.25">
      <c r="A31" s="32">
        <v>1400000</v>
      </c>
      <c r="B31" s="32"/>
      <c r="C31" s="33"/>
      <c r="D31" s="32" t="s">
        <v>27</v>
      </c>
      <c r="E31" s="53"/>
      <c r="F31" s="34"/>
      <c r="G31" s="34"/>
      <c r="H31" s="34"/>
      <c r="I31" s="35">
        <f>I32</f>
        <v>12700000</v>
      </c>
      <c r="J31" s="35">
        <f>J32</f>
        <v>10000000</v>
      </c>
    </row>
    <row r="32" spans="1:10" s="18" customFormat="1" ht="36.75" customHeight="1" x14ac:dyDescent="0.25">
      <c r="A32" s="20">
        <v>1410000</v>
      </c>
      <c r="B32" s="20"/>
      <c r="C32" s="21"/>
      <c r="D32" s="20" t="s">
        <v>27</v>
      </c>
      <c r="E32" s="54"/>
      <c r="F32" s="22"/>
      <c r="G32" s="22"/>
      <c r="H32" s="22"/>
      <c r="I32" s="28">
        <f>I33+I34</f>
        <v>12700000</v>
      </c>
      <c r="J32" s="28">
        <f>J33</f>
        <v>10000000</v>
      </c>
    </row>
    <row r="33" spans="1:11" s="48" customFormat="1" ht="36.75" customHeight="1" x14ac:dyDescent="0.2">
      <c r="A33" s="2">
        <v>1412120</v>
      </c>
      <c r="B33" s="2">
        <v>2120</v>
      </c>
      <c r="C33" s="3" t="s">
        <v>30</v>
      </c>
      <c r="D33" s="2" t="s">
        <v>31</v>
      </c>
      <c r="E33" s="55" t="s">
        <v>23</v>
      </c>
      <c r="F33" s="23"/>
      <c r="G33" s="23"/>
      <c r="H33" s="23"/>
      <c r="I33" s="29">
        <v>10000000</v>
      </c>
      <c r="J33" s="29">
        <v>10000000</v>
      </c>
    </row>
    <row r="34" spans="1:11" s="48" customFormat="1" ht="36.75" customHeight="1" x14ac:dyDescent="0.2">
      <c r="A34" s="2">
        <v>1412010</v>
      </c>
      <c r="B34" s="2">
        <v>2010</v>
      </c>
      <c r="C34" s="3" t="s">
        <v>28</v>
      </c>
      <c r="D34" s="2" t="s">
        <v>113</v>
      </c>
      <c r="E34" s="55" t="s">
        <v>23</v>
      </c>
      <c r="F34" s="23"/>
      <c r="G34" s="23"/>
      <c r="H34" s="23"/>
      <c r="I34" s="29">
        <v>2700000</v>
      </c>
      <c r="J34" s="29"/>
    </row>
    <row r="35" spans="1:11" s="17" customFormat="1" ht="38.25" customHeight="1" x14ac:dyDescent="0.25">
      <c r="A35" s="32">
        <v>1500000</v>
      </c>
      <c r="B35" s="32"/>
      <c r="C35" s="33"/>
      <c r="D35" s="32" t="s">
        <v>32</v>
      </c>
      <c r="E35" s="53"/>
      <c r="F35" s="34"/>
      <c r="G35" s="34"/>
      <c r="H35" s="34"/>
      <c r="I35" s="35">
        <f>I36</f>
        <v>30000000</v>
      </c>
      <c r="J35" s="35">
        <f>J36</f>
        <v>30000000</v>
      </c>
    </row>
    <row r="36" spans="1:11" s="18" customFormat="1" ht="33.75" customHeight="1" x14ac:dyDescent="0.25">
      <c r="A36" s="20">
        <v>1510000</v>
      </c>
      <c r="B36" s="20"/>
      <c r="C36" s="21"/>
      <c r="D36" s="20" t="s">
        <v>32</v>
      </c>
      <c r="E36" s="54"/>
      <c r="F36" s="22"/>
      <c r="G36" s="22"/>
      <c r="H36" s="22"/>
      <c r="I36" s="28">
        <f>I37</f>
        <v>30000000</v>
      </c>
      <c r="J36" s="28">
        <f>J37</f>
        <v>30000000</v>
      </c>
    </row>
    <row r="37" spans="1:11" s="48" customFormat="1" ht="84.75" customHeight="1" x14ac:dyDescent="0.2">
      <c r="A37" s="2">
        <v>1513400</v>
      </c>
      <c r="B37" s="2">
        <v>3400</v>
      </c>
      <c r="C37" s="3" t="s">
        <v>71</v>
      </c>
      <c r="D37" s="2" t="s">
        <v>70</v>
      </c>
      <c r="E37" s="70" t="s">
        <v>33</v>
      </c>
      <c r="F37" s="23"/>
      <c r="G37" s="23"/>
      <c r="H37" s="23"/>
      <c r="I37" s="29">
        <v>30000000</v>
      </c>
      <c r="J37" s="29">
        <v>30000000</v>
      </c>
    </row>
    <row r="38" spans="1:11" s="17" customFormat="1" ht="30.75" hidden="1" customHeight="1" x14ac:dyDescent="0.25">
      <c r="A38" s="32">
        <v>2400000</v>
      </c>
      <c r="B38" s="32"/>
      <c r="C38" s="33"/>
      <c r="D38" s="32" t="s">
        <v>34</v>
      </c>
      <c r="E38" s="53"/>
      <c r="F38" s="34"/>
      <c r="G38" s="34"/>
      <c r="H38" s="34"/>
      <c r="I38" s="65">
        <f>I39</f>
        <v>0</v>
      </c>
      <c r="J38" s="65">
        <f>J39</f>
        <v>0</v>
      </c>
    </row>
    <row r="39" spans="1:11" s="18" customFormat="1" ht="32.25" hidden="1" customHeight="1" x14ac:dyDescent="0.25">
      <c r="A39" s="20">
        <v>2410000</v>
      </c>
      <c r="B39" s="20"/>
      <c r="C39" s="21"/>
      <c r="D39" s="20" t="s">
        <v>34</v>
      </c>
      <c r="E39" s="54"/>
      <c r="F39" s="22"/>
      <c r="G39" s="22"/>
      <c r="H39" s="22"/>
      <c r="I39" s="66">
        <f>I40</f>
        <v>0</v>
      </c>
      <c r="J39" s="66">
        <f>J40</f>
        <v>0</v>
      </c>
    </row>
    <row r="40" spans="1:11" s="48" customFormat="1" ht="39.75" hidden="1" customHeight="1" x14ac:dyDescent="0.2">
      <c r="A40" s="2">
        <v>2414090</v>
      </c>
      <c r="B40" s="2">
        <v>4090</v>
      </c>
      <c r="C40" s="3" t="s">
        <v>35</v>
      </c>
      <c r="D40" s="2" t="s">
        <v>36</v>
      </c>
      <c r="E40" s="55" t="s">
        <v>23</v>
      </c>
      <c r="F40" s="23"/>
      <c r="G40" s="23"/>
      <c r="H40" s="23"/>
      <c r="I40" s="67"/>
      <c r="J40" s="67"/>
    </row>
    <row r="41" spans="1:11" s="17" customFormat="1" ht="46.5" customHeight="1" x14ac:dyDescent="0.25">
      <c r="A41" s="32">
        <v>4000000</v>
      </c>
      <c r="B41" s="32"/>
      <c r="C41" s="33"/>
      <c r="D41" s="32" t="s">
        <v>37</v>
      </c>
      <c r="E41" s="53"/>
      <c r="F41" s="147"/>
      <c r="G41" s="147"/>
      <c r="H41" s="147"/>
      <c r="I41" s="35">
        <f>I42</f>
        <v>111563372</v>
      </c>
      <c r="J41" s="35">
        <f>J42</f>
        <v>74913372</v>
      </c>
    </row>
    <row r="42" spans="1:11" s="18" customFormat="1" ht="51" customHeight="1" x14ac:dyDescent="0.25">
      <c r="A42" s="68">
        <v>4010000</v>
      </c>
      <c r="B42" s="20"/>
      <c r="C42" s="21"/>
      <c r="D42" s="20" t="s">
        <v>37</v>
      </c>
      <c r="E42" s="54"/>
      <c r="F42" s="69"/>
      <c r="G42" s="69"/>
      <c r="H42" s="69"/>
      <c r="I42" s="28">
        <f>I43+I46+I49+I50+I55+I58</f>
        <v>111563372</v>
      </c>
      <c r="J42" s="28">
        <f>J43+J46+J49+J50+J55+J58</f>
        <v>74913372</v>
      </c>
    </row>
    <row r="43" spans="1:11" s="17" customFormat="1" ht="31.5" x14ac:dyDescent="0.25">
      <c r="A43" s="68">
        <v>4016020</v>
      </c>
      <c r="B43" s="2">
        <v>6020</v>
      </c>
      <c r="C43" s="21"/>
      <c r="D43" s="20" t="s">
        <v>38</v>
      </c>
      <c r="E43" s="70"/>
      <c r="F43" s="71"/>
      <c r="G43" s="71"/>
      <c r="H43" s="71"/>
      <c r="I43" s="28">
        <f>I44+I45</f>
        <v>17128524</v>
      </c>
      <c r="J43" s="28">
        <f>J44+J45</f>
        <v>10839900</v>
      </c>
      <c r="K43" s="85"/>
    </row>
    <row r="44" spans="1:11" s="64" customFormat="1" ht="27.75" customHeight="1" x14ac:dyDescent="0.2">
      <c r="A44" s="72">
        <v>4016021</v>
      </c>
      <c r="B44" s="60">
        <v>6021</v>
      </c>
      <c r="C44" s="61" t="s">
        <v>39</v>
      </c>
      <c r="D44" s="60" t="s">
        <v>40</v>
      </c>
      <c r="E44" s="62" t="s">
        <v>24</v>
      </c>
      <c r="F44" s="73"/>
      <c r="G44" s="73"/>
      <c r="H44" s="73"/>
      <c r="I44" s="154">
        <v>16073324</v>
      </c>
      <c r="J44" s="102">
        <f>8500000+339900</f>
        <v>8839900</v>
      </c>
    </row>
    <row r="45" spans="1:11" s="64" customFormat="1" ht="45" x14ac:dyDescent="0.2">
      <c r="A45" s="72">
        <v>4016022</v>
      </c>
      <c r="B45" s="60">
        <v>6022</v>
      </c>
      <c r="C45" s="61" t="s">
        <v>39</v>
      </c>
      <c r="D45" s="60" t="s">
        <v>41</v>
      </c>
      <c r="E45" s="62" t="s">
        <v>24</v>
      </c>
      <c r="F45" s="73"/>
      <c r="G45" s="73"/>
      <c r="H45" s="73"/>
      <c r="I45" s="63">
        <v>1055200</v>
      </c>
      <c r="J45" s="63">
        <v>2000000</v>
      </c>
    </row>
    <row r="46" spans="1:11" s="17" customFormat="1" ht="34.5" hidden="1" customHeight="1" x14ac:dyDescent="0.25">
      <c r="A46" s="68">
        <v>4016050</v>
      </c>
      <c r="B46" s="20">
        <v>6050</v>
      </c>
      <c r="C46" s="21"/>
      <c r="D46" s="20" t="s">
        <v>42</v>
      </c>
      <c r="E46" s="70"/>
      <c r="F46" s="69"/>
      <c r="G46" s="69"/>
      <c r="H46" s="69"/>
      <c r="I46" s="28">
        <f>I47+I48</f>
        <v>0</v>
      </c>
      <c r="J46" s="28">
        <f>J47+J48</f>
        <v>0</v>
      </c>
    </row>
    <row r="47" spans="1:11" s="79" customFormat="1" ht="97.5" hidden="1" customHeight="1" x14ac:dyDescent="0.25">
      <c r="A47" s="74">
        <v>4016051</v>
      </c>
      <c r="B47" s="75">
        <v>6051</v>
      </c>
      <c r="C47" s="76" t="s">
        <v>43</v>
      </c>
      <c r="D47" s="74" t="s">
        <v>44</v>
      </c>
      <c r="E47" s="80" t="s">
        <v>45</v>
      </c>
      <c r="F47" s="77"/>
      <c r="G47" s="77"/>
      <c r="H47" s="77"/>
      <c r="I47" s="63"/>
      <c r="J47" s="63"/>
    </row>
    <row r="48" spans="1:11" s="79" customFormat="1" ht="45" hidden="1" x14ac:dyDescent="0.25">
      <c r="A48" s="74">
        <v>4016052</v>
      </c>
      <c r="B48" s="75">
        <v>6052</v>
      </c>
      <c r="C48" s="76" t="s">
        <v>43</v>
      </c>
      <c r="D48" s="74" t="s">
        <v>46</v>
      </c>
      <c r="E48" s="81" t="s">
        <v>47</v>
      </c>
      <c r="F48" s="77"/>
      <c r="G48" s="77"/>
      <c r="H48" s="77"/>
      <c r="I48" s="78"/>
      <c r="J48" s="78"/>
    </row>
    <row r="49" spans="1:11" s="17" customFormat="1" ht="30" customHeight="1" x14ac:dyDescent="0.25">
      <c r="A49" s="68">
        <v>4016060</v>
      </c>
      <c r="B49" s="20">
        <v>6060</v>
      </c>
      <c r="C49" s="21" t="s">
        <v>43</v>
      </c>
      <c r="D49" s="68" t="s">
        <v>48</v>
      </c>
      <c r="E49" s="55" t="s">
        <v>47</v>
      </c>
      <c r="F49" s="71"/>
      <c r="G49" s="71"/>
      <c r="H49" s="71"/>
      <c r="I49" s="28">
        <v>8838917</v>
      </c>
      <c r="J49" s="28"/>
      <c r="K49" s="85"/>
    </row>
    <row r="50" spans="1:11" s="17" customFormat="1" ht="36.75" customHeight="1" x14ac:dyDescent="0.25">
      <c r="A50" s="68">
        <v>4016310</v>
      </c>
      <c r="B50" s="2">
        <v>6310</v>
      </c>
      <c r="C50" s="21" t="s">
        <v>49</v>
      </c>
      <c r="D50" s="68" t="s">
        <v>50</v>
      </c>
      <c r="E50" s="84"/>
      <c r="F50" s="69"/>
      <c r="G50" s="69"/>
      <c r="H50" s="69"/>
      <c r="I50" s="28">
        <f>SUM(I51:I54)</f>
        <v>30000000</v>
      </c>
      <c r="J50" s="28">
        <f>SUM(J51:J54)</f>
        <v>45682417</v>
      </c>
    </row>
    <row r="51" spans="1:11" s="48" customFormat="1" ht="25.5" hidden="1" customHeight="1" x14ac:dyDescent="0.2">
      <c r="A51" s="83"/>
      <c r="B51" s="2"/>
      <c r="C51" s="3"/>
      <c r="D51" s="2"/>
      <c r="E51" s="55"/>
      <c r="F51" s="82"/>
      <c r="G51" s="82"/>
      <c r="H51" s="82"/>
      <c r="I51" s="30"/>
      <c r="J51" s="30">
        <f>37682417+4000000</f>
        <v>41682417</v>
      </c>
    </row>
    <row r="52" spans="1:11" s="48" customFormat="1" ht="24.75" customHeight="1" x14ac:dyDescent="0.2">
      <c r="A52" s="83"/>
      <c r="B52" s="83"/>
      <c r="C52" s="97"/>
      <c r="D52" s="83"/>
      <c r="E52" s="55" t="s">
        <v>106</v>
      </c>
      <c r="F52" s="82"/>
      <c r="G52" s="82"/>
      <c r="H52" s="82"/>
      <c r="I52" s="30">
        <v>4000000</v>
      </c>
      <c r="J52" s="30">
        <v>4000000</v>
      </c>
    </row>
    <row r="53" spans="1:11" s="48" customFormat="1" ht="36.75" customHeight="1" x14ac:dyDescent="0.2">
      <c r="A53" s="83"/>
      <c r="B53" s="2"/>
      <c r="C53" s="3"/>
      <c r="D53" s="2"/>
      <c r="E53" s="55" t="s">
        <v>114</v>
      </c>
      <c r="F53" s="82"/>
      <c r="G53" s="82"/>
      <c r="H53" s="82"/>
      <c r="I53" s="30">
        <v>26000000</v>
      </c>
      <c r="J53" s="30"/>
    </row>
    <row r="54" spans="1:11" s="48" customFormat="1" hidden="1" x14ac:dyDescent="0.2">
      <c r="A54" s="83"/>
      <c r="B54" s="2"/>
      <c r="C54" s="3"/>
      <c r="D54" s="2"/>
      <c r="E54" s="55"/>
      <c r="F54" s="82"/>
      <c r="G54" s="82"/>
      <c r="H54" s="82"/>
      <c r="I54" s="30"/>
      <c r="J54" s="30"/>
    </row>
    <row r="55" spans="1:11" s="48" customFormat="1" ht="29.25" customHeight="1" x14ac:dyDescent="0.2">
      <c r="A55" s="83">
        <v>4016650</v>
      </c>
      <c r="B55" s="2">
        <v>6650</v>
      </c>
      <c r="C55" s="3" t="s">
        <v>51</v>
      </c>
      <c r="D55" s="2" t="s">
        <v>52</v>
      </c>
      <c r="E55" s="55"/>
      <c r="F55" s="82"/>
      <c r="G55" s="82"/>
      <c r="H55" s="82"/>
      <c r="I55" s="28">
        <f>SUM(I56:I57)</f>
        <v>50795931</v>
      </c>
      <c r="J55" s="28">
        <f>SUM(J56:J57)</f>
        <v>13591055</v>
      </c>
      <c r="K55" s="152"/>
    </row>
    <row r="56" spans="1:11" s="48" customFormat="1" ht="22.5" customHeight="1" x14ac:dyDescent="0.2">
      <c r="A56" s="83"/>
      <c r="B56" s="2"/>
      <c r="C56" s="3"/>
      <c r="D56" s="2"/>
      <c r="E56" s="55" t="s">
        <v>47</v>
      </c>
      <c r="F56" s="82"/>
      <c r="G56" s="82"/>
      <c r="H56" s="30"/>
      <c r="I56" s="30">
        <v>45500000</v>
      </c>
      <c r="J56" s="30">
        <f>11247580-2500000-452456</f>
        <v>8295124</v>
      </c>
    </row>
    <row r="57" spans="1:11" s="48" customFormat="1" ht="62.25" customHeight="1" x14ac:dyDescent="0.2">
      <c r="A57" s="83"/>
      <c r="B57" s="2"/>
      <c r="C57" s="3"/>
      <c r="D57" s="2"/>
      <c r="E57" s="55" t="s">
        <v>108</v>
      </c>
      <c r="F57" s="82"/>
      <c r="G57" s="82"/>
      <c r="H57" s="82"/>
      <c r="I57" s="30">
        <v>5295931</v>
      </c>
      <c r="J57" s="30">
        <v>5295931</v>
      </c>
    </row>
    <row r="58" spans="1:11" s="48" customFormat="1" ht="35.25" customHeight="1" x14ac:dyDescent="0.2">
      <c r="A58" s="83">
        <v>4017470</v>
      </c>
      <c r="B58" s="2">
        <v>7470</v>
      </c>
      <c r="C58" s="3" t="s">
        <v>49</v>
      </c>
      <c r="D58" s="2" t="s">
        <v>93</v>
      </c>
      <c r="E58" s="55"/>
      <c r="F58" s="82"/>
      <c r="G58" s="82"/>
      <c r="H58" s="82"/>
      <c r="I58" s="28">
        <f>SUM(I59:I59)</f>
        <v>4800000</v>
      </c>
      <c r="J58" s="28">
        <f>SUM(J59:J59)</f>
        <v>4800000</v>
      </c>
    </row>
    <row r="59" spans="1:11" s="48" customFormat="1" ht="99.75" customHeight="1" x14ac:dyDescent="0.2">
      <c r="A59" s="83"/>
      <c r="B59" s="2"/>
      <c r="C59" s="3"/>
      <c r="D59" s="122"/>
      <c r="E59" s="123" t="s">
        <v>110</v>
      </c>
      <c r="F59" s="82"/>
      <c r="G59" s="82"/>
      <c r="H59" s="82"/>
      <c r="I59" s="30">
        <v>4800000</v>
      </c>
      <c r="J59" s="30">
        <v>4800000</v>
      </c>
    </row>
    <row r="60" spans="1:11" s="17" customFormat="1" ht="47.25" x14ac:dyDescent="0.25">
      <c r="A60" s="32">
        <v>4800000</v>
      </c>
      <c r="B60" s="32"/>
      <c r="C60" s="33"/>
      <c r="D60" s="32" t="s">
        <v>53</v>
      </c>
      <c r="E60" s="53"/>
      <c r="F60" s="147"/>
      <c r="G60" s="147"/>
      <c r="H60" s="147"/>
      <c r="I60" s="35">
        <f>I61</f>
        <v>24349983</v>
      </c>
      <c r="J60" s="35">
        <f>J61</f>
        <v>25249983</v>
      </c>
    </row>
    <row r="61" spans="1:11" s="18" customFormat="1" ht="51.75" customHeight="1" x14ac:dyDescent="0.25">
      <c r="A61" s="68">
        <v>4810000</v>
      </c>
      <c r="B61" s="68"/>
      <c r="C61" s="86"/>
      <c r="D61" s="68" t="s">
        <v>53</v>
      </c>
      <c r="E61" s="54"/>
      <c r="F61" s="69"/>
      <c r="G61" s="69"/>
      <c r="H61" s="69"/>
      <c r="I61" s="28">
        <f>I65+I72+I93+I89+I90+I92</f>
        <v>24349983</v>
      </c>
      <c r="J61" s="28">
        <f>J65+J72+J93+J89+J90+J92</f>
        <v>25249983</v>
      </c>
    </row>
    <row r="62" spans="1:11" s="114" customFormat="1" ht="27" hidden="1" customHeight="1" x14ac:dyDescent="0.2">
      <c r="A62" s="108">
        <v>4811010</v>
      </c>
      <c r="B62" s="108">
        <v>1010</v>
      </c>
      <c r="C62" s="109" t="s">
        <v>21</v>
      </c>
      <c r="D62" s="110" t="s">
        <v>22</v>
      </c>
      <c r="E62" s="111"/>
      <c r="F62" s="112"/>
      <c r="G62" s="112"/>
      <c r="H62" s="112"/>
      <c r="I62" s="155">
        <f>SUM(I63:I64)</f>
        <v>0</v>
      </c>
      <c r="J62" s="113">
        <f>SUM(J63:J64)</f>
        <v>0</v>
      </c>
    </row>
    <row r="63" spans="1:11" s="119" customFormat="1" ht="31.5" hidden="1" customHeight="1" x14ac:dyDescent="0.2">
      <c r="A63" s="115"/>
      <c r="B63" s="115"/>
      <c r="C63" s="116"/>
      <c r="D63" s="115"/>
      <c r="E63" s="53"/>
      <c r="F63" s="117"/>
      <c r="G63" s="117"/>
      <c r="H63" s="117"/>
      <c r="I63" s="30"/>
      <c r="J63" s="118"/>
    </row>
    <row r="64" spans="1:11" s="119" customFormat="1" ht="31.5" hidden="1" customHeight="1" x14ac:dyDescent="0.2">
      <c r="A64" s="115"/>
      <c r="B64" s="115"/>
      <c r="C64" s="116"/>
      <c r="D64" s="115"/>
      <c r="E64" s="53"/>
      <c r="F64" s="117"/>
      <c r="G64" s="117"/>
      <c r="H64" s="117"/>
      <c r="I64" s="30"/>
      <c r="J64" s="118"/>
    </row>
    <row r="65" spans="1:11" s="89" customFormat="1" ht="87" hidden="1" customHeight="1" x14ac:dyDescent="0.2">
      <c r="A65" s="2">
        <v>4811020</v>
      </c>
      <c r="B65" s="20">
        <v>1020</v>
      </c>
      <c r="C65" s="3" t="s">
        <v>25</v>
      </c>
      <c r="D65" s="83" t="s">
        <v>26</v>
      </c>
      <c r="E65" s="54"/>
      <c r="F65" s="24"/>
      <c r="G65" s="24"/>
      <c r="H65" s="24"/>
      <c r="I65" s="28">
        <f>SUM(I66:I67)</f>
        <v>0</v>
      </c>
      <c r="J65" s="28">
        <f>SUM(J66:J67)</f>
        <v>4400000</v>
      </c>
    </row>
    <row r="66" spans="1:11" s="96" customFormat="1" ht="28.5" hidden="1" customHeight="1" x14ac:dyDescent="0.2">
      <c r="A66" s="90"/>
      <c r="B66" s="90"/>
      <c r="C66" s="91"/>
      <c r="D66" s="92"/>
      <c r="E66" s="84" t="s">
        <v>24</v>
      </c>
      <c r="F66" s="141"/>
      <c r="G66" s="141"/>
      <c r="H66" s="141"/>
      <c r="I66" s="146"/>
      <c r="J66" s="146">
        <v>4400000</v>
      </c>
    </row>
    <row r="67" spans="1:11" s="48" customFormat="1" ht="35.25" hidden="1" customHeight="1" x14ac:dyDescent="0.2">
      <c r="A67" s="2"/>
      <c r="B67" s="2"/>
      <c r="C67" s="3"/>
      <c r="D67" s="83"/>
      <c r="E67" s="55"/>
      <c r="F67" s="82"/>
      <c r="G67" s="82"/>
      <c r="H67" s="82"/>
      <c r="I67" s="30"/>
      <c r="J67" s="30"/>
    </row>
    <row r="68" spans="1:11" s="48" customFormat="1" ht="34.5" hidden="1" customHeight="1" x14ac:dyDescent="0.2">
      <c r="A68" s="2">
        <v>4812010</v>
      </c>
      <c r="B68" s="2">
        <v>2010</v>
      </c>
      <c r="C68" s="3" t="s">
        <v>28</v>
      </c>
      <c r="D68" s="83" t="s">
        <v>29</v>
      </c>
      <c r="E68" s="55"/>
      <c r="F68" s="24">
        <f>SUM(F69:F70)</f>
        <v>0</v>
      </c>
      <c r="G68" s="24">
        <f>SUM(G69:G70)</f>
        <v>0</v>
      </c>
      <c r="H68" s="24">
        <f>SUM(H69:H70)</f>
        <v>0</v>
      </c>
      <c r="I68" s="29">
        <f>SUM(I69:I70)</f>
        <v>0</v>
      </c>
      <c r="J68" s="29">
        <f>SUM(J69:J70)</f>
        <v>0</v>
      </c>
    </row>
    <row r="69" spans="1:11" s="48" customFormat="1" ht="71.25" hidden="1" customHeight="1" x14ac:dyDescent="0.2">
      <c r="A69" s="2"/>
      <c r="B69" s="2"/>
      <c r="C69" s="3"/>
      <c r="D69" s="83"/>
      <c r="E69" s="55" t="s">
        <v>54</v>
      </c>
      <c r="F69" s="82"/>
      <c r="G69" s="82"/>
      <c r="H69" s="82"/>
      <c r="I69" s="30"/>
      <c r="J69" s="30"/>
    </row>
    <row r="70" spans="1:11" s="96" customFormat="1" ht="28.5" hidden="1" customHeight="1" x14ac:dyDescent="0.2">
      <c r="A70" s="90"/>
      <c r="B70" s="90"/>
      <c r="C70" s="91"/>
      <c r="D70" s="92"/>
      <c r="E70" s="93"/>
      <c r="F70" s="94"/>
      <c r="G70" s="94"/>
      <c r="H70" s="94"/>
      <c r="I70" s="95"/>
      <c r="J70" s="95"/>
    </row>
    <row r="71" spans="1:11" s="48" customFormat="1" ht="47.25" hidden="1" customHeight="1" x14ac:dyDescent="0.2">
      <c r="A71" s="2">
        <v>4812120</v>
      </c>
      <c r="B71" s="2">
        <v>2120</v>
      </c>
      <c r="C71" s="3" t="s">
        <v>30</v>
      </c>
      <c r="D71" s="83" t="s">
        <v>31</v>
      </c>
      <c r="E71" s="55"/>
      <c r="F71" s="82"/>
      <c r="G71" s="82"/>
      <c r="H71" s="82"/>
      <c r="I71" s="29"/>
      <c r="J71" s="29"/>
    </row>
    <row r="72" spans="1:11" s="17" customFormat="1" ht="35.25" customHeight="1" x14ac:dyDescent="0.25">
      <c r="A72" s="68">
        <v>4816310</v>
      </c>
      <c r="B72" s="20">
        <v>6310</v>
      </c>
      <c r="C72" s="21" t="s">
        <v>49</v>
      </c>
      <c r="D72" s="83" t="s">
        <v>50</v>
      </c>
      <c r="E72" s="70"/>
      <c r="F72" s="69"/>
      <c r="G72" s="69"/>
      <c r="H72" s="69"/>
      <c r="I72" s="28">
        <f>SUM(I73:I88)</f>
        <v>20926733</v>
      </c>
      <c r="J72" s="28">
        <f>SUM(J73:J88)</f>
        <v>17426733</v>
      </c>
      <c r="K72" s="85"/>
    </row>
    <row r="73" spans="1:11" s="48" customFormat="1" ht="49.5" customHeight="1" x14ac:dyDescent="0.2">
      <c r="A73" s="83"/>
      <c r="B73" s="2"/>
      <c r="C73" s="3"/>
      <c r="D73" s="83"/>
      <c r="E73" s="55" t="s">
        <v>57</v>
      </c>
      <c r="F73" s="82"/>
      <c r="G73" s="82"/>
      <c r="H73" s="82"/>
      <c r="I73" s="30">
        <v>400000</v>
      </c>
      <c r="J73" s="30">
        <v>400000</v>
      </c>
    </row>
    <row r="74" spans="1:11" s="48" customFormat="1" ht="49.5" customHeight="1" x14ac:dyDescent="0.2">
      <c r="A74" s="83"/>
      <c r="B74" s="2"/>
      <c r="C74" s="3"/>
      <c r="D74" s="83"/>
      <c r="E74" s="55" t="s">
        <v>58</v>
      </c>
      <c r="F74" s="82"/>
      <c r="G74" s="82"/>
      <c r="H74" s="82"/>
      <c r="I74" s="30">
        <v>1414569</v>
      </c>
      <c r="J74" s="30">
        <v>1414569</v>
      </c>
    </row>
    <row r="75" spans="1:11" s="48" customFormat="1" ht="48.75" customHeight="1" x14ac:dyDescent="0.25">
      <c r="A75" s="83"/>
      <c r="B75" s="2"/>
      <c r="C75" s="3"/>
      <c r="D75" s="83"/>
      <c r="E75" s="144" t="s">
        <v>62</v>
      </c>
      <c r="F75" s="82"/>
      <c r="G75" s="82"/>
      <c r="H75" s="82"/>
      <c r="I75" s="30">
        <v>545434</v>
      </c>
      <c r="J75" s="30">
        <v>545434</v>
      </c>
    </row>
    <row r="76" spans="1:11" s="48" customFormat="1" ht="33" customHeight="1" x14ac:dyDescent="0.25">
      <c r="A76" s="83"/>
      <c r="B76" s="2"/>
      <c r="C76" s="3"/>
      <c r="D76" s="83"/>
      <c r="E76" s="98" t="s">
        <v>69</v>
      </c>
      <c r="F76" s="82"/>
      <c r="G76" s="82"/>
      <c r="H76" s="82"/>
      <c r="I76" s="30">
        <v>980000</v>
      </c>
      <c r="J76" s="30">
        <v>980000</v>
      </c>
    </row>
    <row r="77" spans="1:11" s="48" customFormat="1" ht="30.75" customHeight="1" x14ac:dyDescent="0.25">
      <c r="A77" s="83"/>
      <c r="B77" s="2"/>
      <c r="C77" s="3"/>
      <c r="D77" s="83"/>
      <c r="E77" s="98" t="s">
        <v>67</v>
      </c>
      <c r="F77" s="82"/>
      <c r="G77" s="82"/>
      <c r="H77" s="82"/>
      <c r="I77" s="30">
        <v>956850</v>
      </c>
      <c r="J77" s="30">
        <v>956850</v>
      </c>
    </row>
    <row r="78" spans="1:11" s="48" customFormat="1" ht="51" customHeight="1" x14ac:dyDescent="0.2">
      <c r="A78" s="83"/>
      <c r="B78" s="2"/>
      <c r="C78" s="3"/>
      <c r="D78" s="83"/>
      <c r="E78" s="99" t="s">
        <v>68</v>
      </c>
      <c r="F78" s="82"/>
      <c r="G78" s="82"/>
      <c r="H78" s="82"/>
      <c r="I78" s="30">
        <v>2100000</v>
      </c>
      <c r="J78" s="30">
        <v>2100000</v>
      </c>
    </row>
    <row r="79" spans="1:11" s="48" customFormat="1" ht="46.5" customHeight="1" x14ac:dyDescent="0.25">
      <c r="A79" s="83"/>
      <c r="B79" s="2"/>
      <c r="C79" s="3"/>
      <c r="D79" s="83"/>
      <c r="E79" s="156" t="s">
        <v>115</v>
      </c>
      <c r="F79" s="82"/>
      <c r="G79" s="82"/>
      <c r="H79" s="82"/>
      <c r="I79" s="30">
        <v>3100000</v>
      </c>
      <c r="J79" s="30"/>
    </row>
    <row r="80" spans="1:11" s="48" customFormat="1" ht="51" customHeight="1" x14ac:dyDescent="0.25">
      <c r="A80" s="83"/>
      <c r="B80" s="2"/>
      <c r="C80" s="3"/>
      <c r="D80" s="83"/>
      <c r="E80" s="156" t="s">
        <v>116</v>
      </c>
      <c r="F80" s="82"/>
      <c r="G80" s="82"/>
      <c r="H80" s="82"/>
      <c r="I80" s="30">
        <v>1200000</v>
      </c>
      <c r="J80" s="30"/>
    </row>
    <row r="81" spans="1:10" s="48" customFormat="1" ht="48.75" customHeight="1" x14ac:dyDescent="0.2">
      <c r="A81" s="83"/>
      <c r="B81" s="2"/>
      <c r="C81" s="3"/>
      <c r="D81" s="83"/>
      <c r="E81" s="55" t="s">
        <v>55</v>
      </c>
      <c r="F81" s="82"/>
      <c r="G81" s="82"/>
      <c r="H81" s="82"/>
      <c r="I81" s="30">
        <v>1635413</v>
      </c>
      <c r="J81" s="30">
        <v>1635413</v>
      </c>
    </row>
    <row r="82" spans="1:10" s="48" customFormat="1" ht="35.25" customHeight="1" x14ac:dyDescent="0.2">
      <c r="A82" s="83"/>
      <c r="B82" s="2"/>
      <c r="C82" s="3"/>
      <c r="D82" s="83"/>
      <c r="E82" s="55" t="s">
        <v>56</v>
      </c>
      <c r="F82" s="82"/>
      <c r="G82" s="82"/>
      <c r="H82" s="82"/>
      <c r="I82" s="30">
        <v>976291</v>
      </c>
      <c r="J82" s="30">
        <v>976291</v>
      </c>
    </row>
    <row r="83" spans="1:10" s="48" customFormat="1" ht="30" customHeight="1" x14ac:dyDescent="0.25">
      <c r="A83" s="83"/>
      <c r="B83" s="2"/>
      <c r="C83" s="3"/>
      <c r="D83" s="106"/>
      <c r="E83" s="107" t="s">
        <v>59</v>
      </c>
      <c r="F83" s="82"/>
      <c r="G83" s="82"/>
      <c r="H83" s="82"/>
      <c r="I83" s="30">
        <v>1393176</v>
      </c>
      <c r="J83" s="30">
        <v>1393176</v>
      </c>
    </row>
    <row r="84" spans="1:10" s="48" customFormat="1" ht="32.25" customHeight="1" x14ac:dyDescent="0.2">
      <c r="A84" s="83"/>
      <c r="B84" s="2"/>
      <c r="C84" s="3"/>
      <c r="D84" s="83"/>
      <c r="E84" s="55" t="s">
        <v>60</v>
      </c>
      <c r="F84" s="82"/>
      <c r="G84" s="82"/>
      <c r="H84" s="82"/>
      <c r="I84" s="30">
        <v>15000</v>
      </c>
      <c r="J84" s="30">
        <v>15000</v>
      </c>
    </row>
    <row r="85" spans="1:10" s="48" customFormat="1" ht="48" customHeight="1" x14ac:dyDescent="0.2">
      <c r="A85" s="83"/>
      <c r="B85" s="2"/>
      <c r="C85" s="3"/>
      <c r="D85" s="83"/>
      <c r="E85" s="55" t="s">
        <v>61</v>
      </c>
      <c r="F85" s="82"/>
      <c r="G85" s="82"/>
      <c r="H85" s="82"/>
      <c r="I85" s="30">
        <v>15000</v>
      </c>
      <c r="J85" s="30">
        <v>15000</v>
      </c>
    </row>
    <row r="86" spans="1:10" s="48" customFormat="1" ht="61.5" customHeight="1" x14ac:dyDescent="0.25">
      <c r="A86" s="83"/>
      <c r="B86" s="83"/>
      <c r="C86" s="97"/>
      <c r="D86" s="83"/>
      <c r="E86" s="105" t="s">
        <v>87</v>
      </c>
      <c r="F86" s="82"/>
      <c r="G86" s="82"/>
      <c r="H86" s="82"/>
      <c r="I86" s="30">
        <v>995000</v>
      </c>
      <c r="J86" s="30">
        <v>995000</v>
      </c>
    </row>
    <row r="87" spans="1:10" s="10" customFormat="1" ht="46.5" customHeight="1" x14ac:dyDescent="0.25">
      <c r="A87" s="83"/>
      <c r="B87" s="83"/>
      <c r="C87" s="97"/>
      <c r="D87" s="83"/>
      <c r="E87" s="157" t="s">
        <v>117</v>
      </c>
      <c r="F87" s="141"/>
      <c r="G87" s="141"/>
      <c r="H87" s="141"/>
      <c r="I87" s="146">
        <v>3000000</v>
      </c>
      <c r="J87" s="146">
        <v>3000000</v>
      </c>
    </row>
    <row r="88" spans="1:10" s="10" customFormat="1" ht="66.75" customHeight="1" x14ac:dyDescent="0.2">
      <c r="A88" s="83"/>
      <c r="B88" s="83"/>
      <c r="C88" s="97"/>
      <c r="D88" s="83"/>
      <c r="E88" s="84" t="s">
        <v>111</v>
      </c>
      <c r="F88" s="141"/>
      <c r="G88" s="141"/>
      <c r="H88" s="141"/>
      <c r="I88" s="146">
        <v>2200000</v>
      </c>
      <c r="J88" s="146">
        <v>3000000</v>
      </c>
    </row>
    <row r="89" spans="1:10" s="96" customFormat="1" ht="60.75" customHeight="1" x14ac:dyDescent="0.25">
      <c r="A89" s="83">
        <v>4816330</v>
      </c>
      <c r="B89" s="83">
        <v>6330</v>
      </c>
      <c r="C89" s="139" t="s">
        <v>25</v>
      </c>
      <c r="D89" s="140" t="s">
        <v>88</v>
      </c>
      <c r="E89" s="100" t="s">
        <v>63</v>
      </c>
      <c r="F89" s="141"/>
      <c r="G89" s="141"/>
      <c r="H89" s="141"/>
      <c r="I89" s="142">
        <v>3000000</v>
      </c>
      <c r="J89" s="142">
        <v>3000000</v>
      </c>
    </row>
    <row r="90" spans="1:10" s="89" customFormat="1" ht="40.5" customHeight="1" x14ac:dyDescent="0.25">
      <c r="A90" s="83">
        <v>4816420</v>
      </c>
      <c r="B90" s="83">
        <v>6420</v>
      </c>
      <c r="C90" s="97"/>
      <c r="D90" s="153" t="s">
        <v>90</v>
      </c>
      <c r="E90" s="145"/>
      <c r="F90" s="24"/>
      <c r="G90" s="24"/>
      <c r="H90" s="24"/>
      <c r="I90" s="28">
        <f>I91</f>
        <v>50000</v>
      </c>
      <c r="J90" s="28">
        <f>J91</f>
        <v>50000</v>
      </c>
    </row>
    <row r="91" spans="1:10" s="64" customFormat="1" ht="62.25" customHeight="1" x14ac:dyDescent="0.2">
      <c r="A91" s="74">
        <v>4816422</v>
      </c>
      <c r="B91" s="74">
        <v>6422</v>
      </c>
      <c r="C91" s="101" t="s">
        <v>89</v>
      </c>
      <c r="D91" s="120" t="s">
        <v>94</v>
      </c>
      <c r="E91" s="121" t="s">
        <v>91</v>
      </c>
      <c r="F91" s="73"/>
      <c r="G91" s="73"/>
      <c r="H91" s="73"/>
      <c r="I91" s="78">
        <v>50000</v>
      </c>
      <c r="J91" s="78">
        <v>50000</v>
      </c>
    </row>
    <row r="92" spans="1:10" s="48" customFormat="1" ht="37.5" customHeight="1" x14ac:dyDescent="0.2">
      <c r="A92" s="83">
        <v>4817500</v>
      </c>
      <c r="B92" s="2">
        <v>7500</v>
      </c>
      <c r="C92" s="3" t="s">
        <v>92</v>
      </c>
      <c r="D92" s="2" t="s">
        <v>105</v>
      </c>
      <c r="E92" s="55" t="s">
        <v>23</v>
      </c>
      <c r="F92" s="24"/>
      <c r="G92" s="24"/>
      <c r="H92" s="24"/>
      <c r="I92" s="28">
        <v>200000</v>
      </c>
      <c r="J92" s="28">
        <v>200000</v>
      </c>
    </row>
    <row r="93" spans="1:10" s="48" customFormat="1" ht="51.75" customHeight="1" x14ac:dyDescent="0.2">
      <c r="A93" s="83">
        <v>4818600</v>
      </c>
      <c r="B93" s="2">
        <v>8600</v>
      </c>
      <c r="C93" s="3" t="s">
        <v>64</v>
      </c>
      <c r="D93" s="2" t="s">
        <v>65</v>
      </c>
      <c r="E93" s="55" t="s">
        <v>66</v>
      </c>
      <c r="F93" s="24"/>
      <c r="G93" s="24"/>
      <c r="H93" s="24"/>
      <c r="I93" s="28">
        <v>173250</v>
      </c>
      <c r="J93" s="28">
        <v>173250</v>
      </c>
    </row>
    <row r="94" spans="1:10" s="48" customFormat="1" ht="33" hidden="1" customHeight="1" x14ac:dyDescent="0.2">
      <c r="A94" s="2"/>
      <c r="B94" s="2"/>
      <c r="C94" s="3"/>
      <c r="D94" s="2"/>
      <c r="E94" s="55"/>
      <c r="F94" s="24"/>
      <c r="G94" s="24"/>
      <c r="H94" s="24"/>
      <c r="I94" s="29"/>
      <c r="J94" s="29"/>
    </row>
    <row r="95" spans="1:10" s="48" customFormat="1" ht="33" hidden="1" customHeight="1" x14ac:dyDescent="0.2">
      <c r="A95" s="2"/>
      <c r="B95" s="2"/>
      <c r="C95" s="3"/>
      <c r="D95" s="2"/>
      <c r="E95" s="55"/>
      <c r="F95" s="24"/>
      <c r="G95" s="24"/>
      <c r="H95" s="24"/>
      <c r="I95" s="29"/>
      <c r="J95" s="29"/>
    </row>
    <row r="96" spans="1:10" s="17" customFormat="1" ht="38.25" customHeight="1" x14ac:dyDescent="0.25">
      <c r="A96" s="33" t="s">
        <v>80</v>
      </c>
      <c r="B96" s="32"/>
      <c r="C96" s="33"/>
      <c r="D96" s="32" t="s">
        <v>85</v>
      </c>
      <c r="E96" s="53"/>
      <c r="F96" s="34"/>
      <c r="G96" s="34"/>
      <c r="H96" s="34"/>
      <c r="I96" s="35">
        <f>I97</f>
        <v>350000</v>
      </c>
      <c r="J96" s="35">
        <f>J97</f>
        <v>350000</v>
      </c>
    </row>
    <row r="97" spans="1:16" s="18" customFormat="1" ht="33.75" customHeight="1" x14ac:dyDescent="0.25">
      <c r="A97" s="86" t="s">
        <v>81</v>
      </c>
      <c r="B97" s="68"/>
      <c r="C97" s="86"/>
      <c r="D97" s="68" t="s">
        <v>85</v>
      </c>
      <c r="E97" s="54"/>
      <c r="F97" s="22"/>
      <c r="G97" s="22"/>
      <c r="H97" s="22"/>
      <c r="I97" s="28">
        <f>I98+I99</f>
        <v>350000</v>
      </c>
      <c r="J97" s="28">
        <f>J98+J99</f>
        <v>350000</v>
      </c>
    </row>
    <row r="98" spans="1:16" s="48" customFormat="1" ht="59.25" customHeight="1" x14ac:dyDescent="0.2">
      <c r="A98" s="97" t="s">
        <v>82</v>
      </c>
      <c r="B98" s="2">
        <v>8370</v>
      </c>
      <c r="C98" s="3" t="s">
        <v>86</v>
      </c>
      <c r="D98" s="2" t="s">
        <v>83</v>
      </c>
      <c r="E98" s="55" t="s">
        <v>84</v>
      </c>
      <c r="F98" s="23"/>
      <c r="G98" s="23"/>
      <c r="H98" s="23"/>
      <c r="I98" s="29">
        <v>350000</v>
      </c>
      <c r="J98" s="29">
        <v>350000</v>
      </c>
    </row>
    <row r="99" spans="1:16" s="48" customFormat="1" hidden="1" x14ac:dyDescent="0.2">
      <c r="A99" s="2"/>
      <c r="B99" s="2"/>
      <c r="C99" s="3"/>
      <c r="D99" s="2"/>
      <c r="E99" s="55"/>
      <c r="F99" s="24"/>
      <c r="G99" s="24"/>
      <c r="H99" s="24"/>
      <c r="I99" s="29"/>
      <c r="J99" s="29"/>
    </row>
    <row r="100" spans="1:16" s="19" customFormat="1" ht="33" customHeight="1" x14ac:dyDescent="0.3">
      <c r="A100" s="36"/>
      <c r="B100" s="36"/>
      <c r="C100" s="37"/>
      <c r="D100" s="39" t="s">
        <v>0</v>
      </c>
      <c r="E100" s="57"/>
      <c r="F100" s="41"/>
      <c r="G100" s="41"/>
      <c r="H100" s="41"/>
      <c r="I100" s="38">
        <f>I41+I60+I35+I31+I38+I13+I8+I96+I27</f>
        <v>179445155</v>
      </c>
      <c r="J100" s="38">
        <f>J41+J60+J35+J31+J38+J13+J8+J96+J27</f>
        <v>166763055</v>
      </c>
      <c r="K100" s="158"/>
    </row>
    <row r="102" spans="1:16" s="48" customFormat="1" ht="42.75" customHeight="1" x14ac:dyDescent="0.2">
      <c r="A102" s="160" t="s">
        <v>14</v>
      </c>
      <c r="B102" s="160"/>
      <c r="C102" s="160"/>
      <c r="D102" s="160"/>
      <c r="E102" s="160"/>
      <c r="F102" s="160"/>
      <c r="G102" s="160"/>
      <c r="H102" s="160"/>
      <c r="I102" s="160"/>
      <c r="J102" s="148"/>
      <c r="K102" s="10"/>
      <c r="L102" s="10"/>
      <c r="M102" s="10"/>
      <c r="N102" s="10"/>
      <c r="O102" s="10"/>
      <c r="P102" s="10"/>
    </row>
    <row r="103" spans="1:16" s="48" customFormat="1" ht="20.25" customHeight="1" x14ac:dyDescent="0.2">
      <c r="A103" s="162" t="s">
        <v>15</v>
      </c>
      <c r="B103" s="162"/>
      <c r="C103" s="162"/>
      <c r="D103" s="162"/>
      <c r="E103" s="162"/>
      <c r="F103" s="162"/>
      <c r="G103" s="162"/>
      <c r="H103" s="162"/>
      <c r="I103" s="162"/>
      <c r="J103" s="45"/>
      <c r="K103" s="46"/>
      <c r="L103" s="46"/>
      <c r="M103" s="46"/>
      <c r="N103" s="46"/>
      <c r="O103" s="46"/>
      <c r="P103" s="46"/>
    </row>
    <row r="104" spans="1:16" s="48" customFormat="1" ht="20.25" customHeight="1" x14ac:dyDescent="0.2">
      <c r="A104" s="163" t="s">
        <v>16</v>
      </c>
      <c r="B104" s="163"/>
      <c r="C104" s="163"/>
      <c r="D104" s="163"/>
      <c r="E104" s="163"/>
      <c r="F104" s="163"/>
      <c r="G104" s="163"/>
      <c r="H104" s="163"/>
      <c r="I104" s="163"/>
      <c r="J104" s="149"/>
      <c r="K104" s="47"/>
      <c r="L104" s="47"/>
      <c r="M104" s="47"/>
      <c r="N104" s="47"/>
      <c r="O104" s="47"/>
      <c r="P104" s="47"/>
    </row>
    <row r="105" spans="1:16" s="48" customFormat="1" ht="36.75" customHeight="1" x14ac:dyDescent="0.2">
      <c r="A105" s="162" t="s">
        <v>17</v>
      </c>
      <c r="B105" s="162"/>
      <c r="C105" s="162"/>
      <c r="D105" s="162"/>
      <c r="E105" s="162"/>
      <c r="F105" s="162"/>
      <c r="G105" s="162"/>
      <c r="H105" s="162"/>
      <c r="I105" s="162"/>
      <c r="J105" s="45"/>
      <c r="K105" s="45"/>
      <c r="L105" s="45"/>
      <c r="M105" s="45"/>
      <c r="N105" s="45"/>
      <c r="O105" s="45"/>
      <c r="P105" s="45"/>
    </row>
    <row r="106" spans="1:16" s="48" customFormat="1" ht="21" customHeight="1" x14ac:dyDescent="0.2">
      <c r="A106" s="163" t="s">
        <v>18</v>
      </c>
      <c r="B106" s="163"/>
      <c r="C106" s="163"/>
      <c r="D106" s="163"/>
      <c r="E106" s="163"/>
      <c r="F106" s="163"/>
      <c r="G106" s="163"/>
      <c r="H106" s="163"/>
      <c r="I106" s="163"/>
      <c r="J106" s="149"/>
      <c r="K106" s="47"/>
      <c r="L106" s="47"/>
      <c r="M106" s="47"/>
      <c r="N106" s="47"/>
      <c r="O106" s="47"/>
      <c r="P106" s="47"/>
    </row>
    <row r="108" spans="1:16" s="27" customFormat="1" ht="32.25" customHeight="1" x14ac:dyDescent="0.3">
      <c r="A108" s="161" t="s">
        <v>10</v>
      </c>
      <c r="B108" s="161"/>
      <c r="C108" s="161"/>
      <c r="D108" s="161"/>
      <c r="E108" s="58"/>
      <c r="F108" s="25"/>
      <c r="G108" s="159" t="s">
        <v>11</v>
      </c>
      <c r="H108" s="159"/>
      <c r="I108" s="25"/>
      <c r="J108" s="25"/>
    </row>
    <row r="109" spans="1:16" s="27" customFormat="1" ht="32.25" customHeight="1" x14ac:dyDescent="0.3">
      <c r="A109" s="26"/>
      <c r="B109" s="26"/>
      <c r="C109" s="26"/>
      <c r="D109" s="25"/>
      <c r="E109" s="58"/>
      <c r="F109" s="25"/>
      <c r="G109" s="25"/>
      <c r="H109" s="25"/>
      <c r="I109" s="25"/>
      <c r="J109" s="25"/>
    </row>
    <row r="110" spans="1:16" s="27" customFormat="1" ht="32.25" customHeight="1" x14ac:dyDescent="0.3">
      <c r="A110" s="26"/>
      <c r="B110" s="26"/>
      <c r="C110" s="26"/>
      <c r="D110" s="25"/>
      <c r="E110" s="58"/>
      <c r="F110" s="25"/>
      <c r="G110" s="25"/>
      <c r="H110" s="25"/>
      <c r="I110" s="59"/>
      <c r="J110" s="59"/>
    </row>
    <row r="111" spans="1:16" s="27" customFormat="1" ht="32.25" customHeight="1" x14ac:dyDescent="0.3">
      <c r="A111" s="26"/>
      <c r="B111" s="26"/>
      <c r="C111" s="26"/>
      <c r="D111" s="25"/>
      <c r="E111" s="58"/>
      <c r="F111" s="25"/>
      <c r="G111" s="25"/>
      <c r="H111" s="25"/>
      <c r="I111" s="25"/>
      <c r="J111" s="25"/>
    </row>
    <row r="112" spans="1:16" s="27" customFormat="1" ht="32.25" customHeight="1" x14ac:dyDescent="0.3">
      <c r="A112" s="26"/>
      <c r="B112" s="26"/>
      <c r="C112" s="26"/>
      <c r="D112" s="25"/>
      <c r="E112" s="58"/>
      <c r="F112" s="25"/>
      <c r="G112" s="25"/>
      <c r="H112" s="25"/>
      <c r="I112" s="25"/>
      <c r="J112" s="25"/>
    </row>
    <row r="113" spans="1:10" s="27" customFormat="1" ht="32.25" customHeight="1" x14ac:dyDescent="0.3">
      <c r="A113" s="26"/>
      <c r="B113" s="26"/>
      <c r="C113" s="26"/>
      <c r="D113" s="25"/>
      <c r="E113" s="58"/>
      <c r="F113" s="25"/>
      <c r="G113" s="25"/>
      <c r="H113" s="25"/>
      <c r="I113" s="25"/>
      <c r="J113" s="25"/>
    </row>
  </sheetData>
  <mergeCells count="11">
    <mergeCell ref="H3:I3"/>
    <mergeCell ref="A5:I5"/>
    <mergeCell ref="H1:I1"/>
    <mergeCell ref="H2:I2"/>
    <mergeCell ref="G108:H108"/>
    <mergeCell ref="A102:I102"/>
    <mergeCell ref="A108:D108"/>
    <mergeCell ref="A103:I103"/>
    <mergeCell ref="A104:I104"/>
    <mergeCell ref="A105:I105"/>
    <mergeCell ref="A106:I106"/>
  </mergeCells>
  <phoneticPr fontId="22" type="noConversion"/>
  <printOptions horizontalCentered="1"/>
  <pageMargins left="0.21" right="0" top="0.31496062992125984" bottom="0.31496062992125984" header="0.23622047244094491" footer="0.19685039370078741"/>
  <pageSetup paperSize="9" scale="75" fitToHeight="6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602B57D-42A6-4E52-AC83-DA10D0DFB6B4}">
  <ds:schemaRefs>
    <ds:schemaRef ds:uri="acedc1b3-a6a6-4744-bb8f-c9b717f8a9c9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2017-04-18T15:31:44Z</cp:lastPrinted>
  <dcterms:created xsi:type="dcterms:W3CDTF">2014-01-17T10:52:16Z</dcterms:created>
  <dcterms:modified xsi:type="dcterms:W3CDTF">2017-05-04T18:56:51Z</dcterms:modified>
</cp:coreProperties>
</file>