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0" yWindow="465" windowWidth="15480" windowHeight="10380"/>
  </bookViews>
  <sheets>
    <sheet name="дод.6" sheetId="6" r:id="rId1"/>
  </sheets>
  <definedNames>
    <definedName name="_xlnm.Print_Titles" localSheetId="0">дод.6!$D:$E,дод.6!$7:$7</definedName>
    <definedName name="_xlnm.Print_Area" localSheetId="0">дод.6!$A$1:$I$113</definedName>
  </definedNames>
  <calcPr calcId="162913" fullCalcOnLoad="1"/>
</workbook>
</file>

<file path=xl/calcChain.xml><?xml version="1.0" encoding="utf-8"?>
<calcChain xmlns="http://schemas.openxmlformats.org/spreadsheetml/2006/main">
  <c r="I46" i="6" l="1"/>
  <c r="I87" i="6"/>
  <c r="I115" i="6"/>
  <c r="I66" i="6"/>
  <c r="I56" i="6"/>
  <c r="I59" i="6"/>
  <c r="I62" i="6"/>
  <c r="I92" i="6"/>
  <c r="I55" i="6"/>
  <c r="I54" i="6" s="1"/>
  <c r="I10" i="6"/>
  <c r="I13" i="6"/>
  <c r="I9" i="6" s="1"/>
  <c r="I8" i="6" s="1"/>
  <c r="I33" i="6"/>
  <c r="I42" i="6"/>
  <c r="I50" i="6"/>
  <c r="I30" i="6"/>
  <c r="I36" i="6"/>
  <c r="I39" i="6"/>
  <c r="I29" i="6"/>
  <c r="I28" i="6" s="1"/>
  <c r="I23" i="6"/>
  <c r="I22" i="6" s="1"/>
  <c r="I21" i="6" s="1"/>
  <c r="I17" i="6"/>
  <c r="I16" i="6"/>
  <c r="I26" i="6"/>
  <c r="I25" i="6"/>
  <c r="F62" i="6"/>
  <c r="G62" i="6"/>
  <c r="H62" i="6"/>
  <c r="I105" i="6" l="1"/>
</calcChain>
</file>

<file path=xl/sharedStrings.xml><?xml version="1.0" encoding="utf-8"?>
<sst xmlns="http://schemas.openxmlformats.org/spreadsheetml/2006/main" count="135" uniqueCount="98">
  <si>
    <t xml:space="preserve">Всього </t>
  </si>
  <si>
    <t xml:space="preserve">Загальний обсяг фінансування будівництва </t>
  </si>
  <si>
    <t xml:space="preserve">Відсоток завершеності  будівництва об'єктів на майбутні роки </t>
  </si>
  <si>
    <t xml:space="preserve"> Всього видатків на завершення будівництва об’єктів на майбутні роки </t>
  </si>
  <si>
    <t xml:space="preserve">Разом видатків на поточний рік </t>
  </si>
  <si>
    <t>Реалізація заходів щодо інвестиційного розвитку території</t>
  </si>
  <si>
    <t>0490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</si>
  <si>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</si>
  <si>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r>
      <t>Код ФКВКБ</t>
    </r>
    <r>
      <rPr>
        <b/>
        <vertAlign val="superscript"/>
        <sz val="10"/>
        <rFont val="Times New Roman"/>
        <family val="1"/>
        <charset val="204"/>
      </rPr>
      <t>4</t>
    </r>
  </si>
  <si>
    <t>до рішення міської ради VII скликання</t>
  </si>
  <si>
    <r>
      <t>Перелік об’єктів, видатки на які у 2017 році будуть проводитися за рахунок коштів бюджету розвитку</t>
    </r>
    <r>
      <rPr>
        <b/>
        <vertAlign val="superscript"/>
        <sz val="14"/>
        <rFont val="Times New Roman"/>
        <family val="1"/>
        <charset val="204"/>
      </rPr>
      <t>1</t>
    </r>
  </si>
  <si>
    <t>грн.</t>
  </si>
  <si>
    <r>
      <t>Код ТПКВКМБ /
ТКВКБМС</t>
    </r>
    <r>
      <rPr>
        <b/>
        <vertAlign val="superscript"/>
        <sz val="10"/>
        <rFont val="Times New Roman"/>
        <family val="1"/>
        <charset val="204"/>
      </rPr>
      <t>3</t>
    </r>
  </si>
  <si>
    <t>0910</t>
  </si>
  <si>
    <t>0921</t>
  </si>
  <si>
    <t>Департамент житлово-комунального господарства міської ради</t>
  </si>
  <si>
    <t>Департамент містобудівного комплексу та земельних відносин міської ради</t>
  </si>
  <si>
    <t>0731</t>
  </si>
  <si>
    <t>0721</t>
  </si>
  <si>
    <t>0456</t>
  </si>
  <si>
    <t>Дошкільна освiта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</si>
  <si>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</si>
  <si>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Багатопрофільна стаціонарна медична допомога населенню</t>
  </si>
  <si>
    <t>Амбулаторно-поліклінічна допомога населенню</t>
  </si>
  <si>
    <t>Утримання та розвиток інфраструктури доріг</t>
  </si>
  <si>
    <t>Проведення заходів із землеустрою</t>
  </si>
  <si>
    <t>0421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</si>
  <si>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</si>
  <si>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Капітальний ремонт об’єктів житлового господарства</t>
  </si>
  <si>
    <t>Капітальний ремонт житлового фонду</t>
  </si>
  <si>
    <t>Капітальний ремонт житлового фонду об'єднань співвласників багатоквартирних будинків</t>
  </si>
  <si>
    <t>0610</t>
  </si>
  <si>
    <t>Фінансова підтримка об’єктів комунального господарства</t>
  </si>
  <si>
    <t>Забезпечення функціонування теплових мереж</t>
  </si>
  <si>
    <t>0620</t>
  </si>
  <si>
    <t>Забезпечення функціонування водопровідно-каналізаційного господарства</t>
  </si>
  <si>
    <t>Благоустрій міст, сіл, селищ</t>
  </si>
  <si>
    <t>Забезпечення функціонування комбінатів комунальних підприємств, районних виробничих об'єднань та інших підприємств, установ та організацій житлово-комунального господарства</t>
  </si>
  <si>
    <t>Капітальні видатки</t>
  </si>
  <si>
    <t>Видатки, пов’язані з підготовкою земельних ділянок несільськогосподарського призначення або прав на них для продажу на земельних торгах та проведення таких торгів</t>
  </si>
  <si>
    <t>Реконструкція будівлі на вул.Авангардній,17 під дошкільний навчальний заклад</t>
  </si>
  <si>
    <t>Реконструкція будівлі на вул.Вірменській,17-А під дошкільний навчальний заклад</t>
  </si>
  <si>
    <t>Житловий мікрорайон по вул.Коломийській (зовнішні інженерні мережі) - будівництво</t>
  </si>
  <si>
    <t>Житловий мікрорайон по вул.Д.Лукіяновича (зовнішні інженерні мережі) - будівництво</t>
  </si>
  <si>
    <t xml:space="preserve">Реконструкція РКНС-8 та напірних трубопроводів від РКНС-8 до каналізаційного дюкера через річку Прут </t>
  </si>
  <si>
    <t>Будівництво футбольного поля з синтетичним покриттям на вул. Головній,265</t>
  </si>
  <si>
    <t>Придбання обладнання і предметів довгострокового користування (придбання пам'ятників загиблим воїнам АТО для встановлення їх на Алеї Слави центрального кладовища на вул.Героїв Майдану,159-А)</t>
  </si>
  <si>
    <t xml:space="preserve">Капітальні видатки </t>
  </si>
  <si>
    <t xml:space="preserve">Чернівевецький міський голова </t>
  </si>
  <si>
    <t xml:space="preserve">О. Каспрук </t>
  </si>
  <si>
    <t>Реконструкція системи диспетчеризації ліфтів в м. Чернівцях з підключенням до системи"ОДС Промінь" у житлових будинках (співфінансування з міського бюджету до проекту, що може реалізовуватися з  Державного фонду регіонального розвитку у 2017 році)</t>
  </si>
  <si>
    <t xml:space="preserve">Будівництво каналізаційних, водопровідних мереж, дренажу, влаштування водовідведення житлових масивів міста </t>
  </si>
  <si>
    <t>Будівництво каналізаційного колектору від РКНС №8 до вул.Таджицької (вул.Ізмайлівська, Білоруська, Гречаного, Паркова, Таджицька)</t>
  </si>
  <si>
    <t>Будівництво дитячої дошкільної установи на 160 місць в мікрорайоні Ленківці на IV провул Вільшини, 13 (додаткові роботи)</t>
  </si>
  <si>
    <t>Капітальні видатки (кредитні кошти міжнародної фінансової організації "Північна екологічна фінансова корпорація" (NEFCO) для реалізації інвестиційного проекту "Вуличне освітлення м.Чернівці").</t>
  </si>
  <si>
    <t>Назва об’єктів відповідно  до проектно-кошторисної документації тощо</t>
  </si>
  <si>
    <t xml:space="preserve">Департамент праці та соціального захисту населення </t>
  </si>
  <si>
    <t>Надання допомоги у вирішенні житлових питань</t>
  </si>
  <si>
    <t>Будівництво та придбання житла для окремих категорій населення</t>
  </si>
  <si>
    <t>1060</t>
  </si>
  <si>
    <t>Виплата грошової компенсації за належні для отримання жилі приміщення учасникам бойових дій, які брали безпосередню участь у антитерористичній операції та потребують поліпшення житлових умов</t>
  </si>
  <si>
    <t>Управління охорони здоров"я міської ради</t>
  </si>
  <si>
    <t>Придбання обладнання і предметів довгострокового користування</t>
  </si>
  <si>
    <t>Лікарсько-акушерська допомога  вагітним, породіллям та новонародженим</t>
  </si>
  <si>
    <t>0733</t>
  </si>
  <si>
    <t>Управління культури міської ради</t>
  </si>
  <si>
    <t>Палаци i будинки культури, клуби та iншi заклади клубного типу</t>
  </si>
  <si>
    <t>0828</t>
  </si>
  <si>
    <t>Придбання обладнання і предметів довгострокового користування (Пам"ятник жертвам голодомору та геноциду українського народу 1932-1933 та 1946-1947 р.р. з встановленням  на розі вул. Руської та Шевченка Тараса)</t>
  </si>
  <si>
    <t>Капітальні видатки (кредитні кошти міжнародної фінансової організації "Північна екологічна фінансова корпорація" (NEFCO) на реалізацію інвестиційного проекту "Енергоефективність в будівлях бюджетної сфери в м.Чернівцях")</t>
  </si>
  <si>
    <t>Реконструкція басейнів ЗОШ №27 на вул. С.Воробкевича,19 (кредитні кошти міжнародної фінансової організації "Північна екологічна фінансова корпорація" (NEFCO) на реалізацію інвестиційного проекту "Енергоефективність в будівлях бюджетної сфери в м.Чернівцях")</t>
  </si>
  <si>
    <t>Будівництво автономної  котельні для басейну ЗОШ №27 на вул. С.Воробкевича,19 (кредитні кошти міжнародної фінансової організації "Північна екологічна фінансова корпорація" (NEFCO) на реалізацію інвестиційного проекту "Енергоефективність в будівлях бюджетної сфери в м.Чернівцях")</t>
  </si>
  <si>
    <t>Житловий мікрорайон по вул.Д.Лукіяновича  - будівництво (захист від підтоплення та відведення поверхневого стоку на території під забудову)</t>
  </si>
  <si>
    <t>Управління освіти міської ради</t>
  </si>
  <si>
    <t>Додаток 5</t>
  </si>
  <si>
    <t>Збереження, розвиток, реконструкція та реставрація  пам’яток історії та культури</t>
  </si>
  <si>
    <t>Збереження пам’яток історії та культури</t>
  </si>
  <si>
    <t>0829</t>
  </si>
  <si>
    <t>Реставрація скульптур (архітектурного декору) на будівлі на вул. О.Кобилянської ,26</t>
  </si>
  <si>
    <t>Реконструкція спортивного майданчику ЗОШ №25 на вул. І.Мазепи,8-а (облаштування  баскетбольного поля та гімнастичної зони,спортивного майданчика)</t>
  </si>
  <si>
    <t>Будівництво вело-роликової доріжки та дитячого літнього театру між житловими будинками на бульварі Героїв Крут,4-6</t>
  </si>
  <si>
    <t>Будівництво спортивного майданчика  загагальноосвітньої школи І-ІІІ ступенів №2  ім. Ю.Федьковича на вул. Головній,87</t>
  </si>
  <si>
    <t>Будівництво спортивного майданчика на вул.Гуцульській (навпроти житлового будинку №34)</t>
  </si>
  <si>
    <t>Придбання обладнання і предметів довгострокового користування (обладнання дитячих спортивних майданчиків з встановленням)</t>
  </si>
  <si>
    <t>Капітальні видатки (співфінансування на реалізацію інвестиційного проекту "Модернізація інфраструктури централізованого теплопостачання в м. Чернівці" (ЄБРР)) (замовник МКП "Чернівцітеплокомуненерго")</t>
  </si>
  <si>
    <t>Капітальні видатки (співфінансування на реалізацію інвестиційного проекту "Вуличне освітлення м.Чернівці").</t>
  </si>
  <si>
    <t>Капітальні видатки (співфінансування на реалізацію інвестиційного проекту  "Енергоефективність в будівлях бюджетної сфери в м.Чернівцях")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</si>
  <si>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За об’єктами розподіляються кошти бюджету розвитку щодо здійснення заходів на будівництво, реконструкцію і реставрацію об’єктів виробничої, комунікаційної та соціальної інфраструктури (ст. 71 БКУ), інші капітальні видатки за об’єктами не розподіляються.    </t>
    </r>
  </si>
  <si>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Заповнюється у разі прийняття відповідною місцевою радою рішення про застосування програмно-цільового методу у бюджетному процесі.</t>
    </r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</si>
  <si>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</si>
  <si>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  </r>
  </si>
  <si>
    <r>
      <rPr>
        <vertAlign val="superscript"/>
        <sz val="10"/>
        <rFont val="Times New Roman"/>
        <family val="1"/>
        <charset val="204"/>
      </rPr>
      <t xml:space="preserve">4 </t>
    </r>
    <r>
      <rPr>
        <sz val="10"/>
        <rFont val="Times New Roman"/>
        <family val="1"/>
        <charset val="204"/>
      </rPr>
      <t>Код функціональної класифікації видатків та кредитування бюджету, затвердженої наказом Міністерства фінансів України від 14.01.2011 № 11 (зі змінами).</t>
    </r>
  </si>
  <si>
    <r>
      <t>Код програмної класифікації видатків та кредитування місцевих бюджетів</t>
    </r>
    <r>
      <rPr>
        <b/>
        <vertAlign val="superscript"/>
        <sz val="10"/>
        <rFont val="Times New Roman"/>
        <family val="1"/>
        <charset val="204"/>
      </rPr>
      <t>2</t>
    </r>
  </si>
  <si>
    <t>Реконструкція водопонижуючих свердловин для водовідвідної галереї на вул. Ю. Гагаріна - П. Нахімова в м. Чернівці (співфінансування з міського бюджету до проекту, що може реалізовуватися з  Державного фонду регіонального розвитку у 2017 році)</t>
  </si>
  <si>
    <t>Капітальні видатки на реалізацію заходів цільових програм</t>
  </si>
  <si>
    <t>Капітальні видатки (співфінансування з міського бюджету по проекту "Капітальний ремонт дороги на вулиці О.Щербанюка від вул.Небесної Сотні до вул.М.Кутузова (І черга) м. Чернівці", що може реалізовуватися з Державного фонду регіонального розвитку у 2017 році)</t>
  </si>
  <si>
    <t>Будівництво багатоквартирного житлового будинку  на провулку Смотрицькому, 5</t>
  </si>
  <si>
    <t>30.12.2016 № 521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</si>
</sst>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92" formatCode="#,##0.0"/>
  </numFmts>
  <fonts count="53" x14ac:knownFonts="1">
    <font>
      <sz val="10"/>
      <name val="Times New Roman"/>
      <charset val="204"/>
    </font>
    <font>
      <sz val="10"/>
      <name val="Times New Roman"/>
      <charset val="204"/>
    </font>
    <font>
      <b/>
      <sz val="14"/>
      <name val="Times New Roman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charset val="1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indexed="8"/>
      <name val="Times New Roman"/>
      <charset val="204"/>
    </font>
    <font>
      <b/>
      <sz val="12"/>
      <color indexed="8"/>
      <name val="Times New Roman"/>
      <charset val="204"/>
    </font>
    <font>
      <i/>
      <sz val="12"/>
      <color indexed="8"/>
      <name val="Times New Roman"/>
      <charset val="204"/>
    </font>
    <font>
      <i/>
      <sz val="12"/>
      <name val="Times New Roman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1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2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4" fillId="22" borderId="1" applyNumberFormat="0" applyAlignment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2" fillId="0" borderId="0"/>
    <xf numFmtId="0" fontId="24" fillId="0" borderId="0"/>
    <xf numFmtId="0" fontId="22" fillId="0" borderId="0"/>
    <xf numFmtId="0" fontId="22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1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5" fillId="0" borderId="0" applyNumberFormat="0" applyFill="0" applyBorder="0" applyAlignment="0" applyProtection="0"/>
    <xf numFmtId="0" fontId="16" fillId="13" borderId="0" applyNumberFormat="0" applyBorder="0" applyAlignment="0" applyProtection="0"/>
    <xf numFmtId="0" fontId="22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7" fillId="0" borderId="6" applyNumberFormat="0" applyFill="0" applyAlignment="0" applyProtection="0"/>
    <xf numFmtId="0" fontId="21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</cellStyleXfs>
  <cellXfs count="129">
    <xf numFmtId="0" fontId="0" fillId="0" borderId="0" xfId="0"/>
    <xf numFmtId="0" fontId="18" fillId="0" borderId="7" xfId="0" applyNumberFormat="1" applyFont="1" applyFill="1" applyBorder="1" applyAlignment="1" applyProtection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49" fontId="26" fillId="0" borderId="7" xfId="0" applyNumberFormat="1" applyFont="1" applyBorder="1" applyAlignment="1">
      <alignment horizontal="center" vertical="center" wrapText="1"/>
    </xf>
    <xf numFmtId="49" fontId="27" fillId="0" borderId="7" xfId="0" applyNumberFormat="1" applyFont="1" applyBorder="1" applyAlignment="1">
      <alignment horizontal="center" vertical="center" wrapText="1"/>
    </xf>
    <xf numFmtId="0" fontId="26" fillId="0" borderId="7" xfId="0" applyNumberFormat="1" applyFont="1" applyFill="1" applyBorder="1" applyAlignment="1" applyProtection="1">
      <alignment horizontal="center" vertical="center" wrapText="1"/>
    </xf>
    <xf numFmtId="0" fontId="27" fillId="0" borderId="0" xfId="0" applyNumberFormat="1" applyFont="1" applyFill="1" applyAlignment="1" applyProtection="1">
      <alignment horizontal="center" vertical="center" wrapText="1"/>
    </xf>
    <xf numFmtId="0" fontId="32" fillId="0" borderId="7" xfId="0" applyFont="1" applyBorder="1" applyAlignment="1">
      <alignment horizontal="center" vertical="center" wrapText="1"/>
    </xf>
    <xf numFmtId="49" fontId="32" fillId="0" borderId="7" xfId="0" applyNumberFormat="1" applyFont="1" applyBorder="1" applyAlignment="1">
      <alignment horizontal="center" vertical="center" wrapText="1"/>
    </xf>
    <xf numFmtId="0" fontId="19" fillId="0" borderId="0" xfId="0" applyNumberFormat="1" applyFont="1" applyFill="1" applyAlignment="1" applyProtection="1">
      <alignment wrapText="1"/>
    </xf>
    <xf numFmtId="0" fontId="13" fillId="0" borderId="0" xfId="0" applyFont="1" applyFill="1" applyAlignment="1">
      <alignment wrapText="1"/>
    </xf>
    <xf numFmtId="0" fontId="25" fillId="0" borderId="8" xfId="0" applyNumberFormat="1" applyFont="1" applyFill="1" applyBorder="1" applyAlignment="1" applyProtection="1">
      <alignment horizontal="center" wrapText="1"/>
    </xf>
    <xf numFmtId="0" fontId="19" fillId="0" borderId="8" xfId="0" applyFont="1" applyFill="1" applyBorder="1" applyAlignment="1">
      <alignment horizontal="center" wrapText="1"/>
    </xf>
    <xf numFmtId="0" fontId="20" fillId="0" borderId="0" xfId="0" applyFont="1" applyFill="1" applyAlignment="1">
      <alignment wrapText="1"/>
    </xf>
    <xf numFmtId="0" fontId="19" fillId="0" borderId="0" xfId="0" applyFont="1" applyFill="1" applyAlignment="1">
      <alignment wrapText="1"/>
    </xf>
    <xf numFmtId="0" fontId="13" fillId="0" borderId="0" xfId="0" applyNumberFormat="1" applyFont="1" applyFill="1" applyAlignment="1" applyProtection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33" fillId="0" borderId="8" xfId="0" applyNumberFormat="1" applyFont="1" applyFill="1" applyBorder="1" applyAlignment="1" applyProtection="1">
      <alignment horizontal="center" vertical="center" wrapText="1"/>
    </xf>
    <xf numFmtId="0" fontId="37" fillId="0" borderId="0" xfId="0" applyFont="1" applyFill="1" applyAlignment="1">
      <alignment wrapText="1"/>
    </xf>
    <xf numFmtId="0" fontId="38" fillId="0" borderId="0" xfId="0" applyFont="1" applyFill="1" applyAlignment="1">
      <alignment wrapText="1"/>
    </xf>
    <xf numFmtId="0" fontId="25" fillId="0" borderId="0" xfId="0" applyFont="1" applyFill="1" applyAlignment="1">
      <alignment wrapText="1"/>
    </xf>
    <xf numFmtId="0" fontId="38" fillId="24" borderId="7" xfId="0" applyFont="1" applyFill="1" applyBorder="1" applyAlignment="1">
      <alignment horizontal="center" vertical="center" wrapText="1"/>
    </xf>
    <xf numFmtId="49" fontId="38" fillId="24" borderId="7" xfId="0" applyNumberFormat="1" applyFont="1" applyFill="1" applyBorder="1" applyAlignment="1">
      <alignment horizontal="center" vertical="center" wrapText="1"/>
    </xf>
    <xf numFmtId="0" fontId="38" fillId="0" borderId="7" xfId="0" applyFont="1" applyBorder="1" applyAlignment="1">
      <alignment horizontal="center" vertical="center" wrapText="1"/>
    </xf>
    <xf numFmtId="49" fontId="38" fillId="0" borderId="7" xfId="0" applyNumberFormat="1" applyFont="1" applyBorder="1" applyAlignment="1">
      <alignment horizontal="center" vertical="center" wrapText="1"/>
    </xf>
    <xf numFmtId="0" fontId="38" fillId="25" borderId="7" xfId="0" applyFont="1" applyFill="1" applyBorder="1" applyAlignment="1">
      <alignment horizontal="center" vertical="center" wrapText="1"/>
    </xf>
    <xf numFmtId="49" fontId="38" fillId="25" borderId="7" xfId="0" applyNumberFormat="1" applyFont="1" applyFill="1" applyBorder="1" applyAlignment="1">
      <alignment horizontal="center" vertical="center" wrapText="1"/>
    </xf>
    <xf numFmtId="0" fontId="38" fillId="0" borderId="7" xfId="0" applyFont="1" applyFill="1" applyBorder="1" applyAlignment="1">
      <alignment horizontal="center" vertical="center" wrapText="1"/>
    </xf>
    <xf numFmtId="49" fontId="38" fillId="0" borderId="7" xfId="0" applyNumberFormat="1" applyFont="1" applyFill="1" applyBorder="1" applyAlignment="1">
      <alignment horizontal="center" vertical="center" wrapText="1"/>
    </xf>
    <xf numFmtId="192" fontId="40" fillId="0" borderId="7" xfId="48" applyNumberFormat="1" applyFont="1" applyFill="1" applyBorder="1" applyAlignment="1">
      <alignment horizontal="center" vertical="center" wrapText="1"/>
    </xf>
    <xf numFmtId="192" fontId="30" fillId="0" borderId="7" xfId="48" applyNumberFormat="1" applyFont="1" applyFill="1" applyBorder="1" applyAlignment="1">
      <alignment horizontal="center" vertical="center" wrapText="1"/>
    </xf>
    <xf numFmtId="192" fontId="34" fillId="0" borderId="7" xfId="48" applyNumberFormat="1" applyFont="1" applyFill="1" applyBorder="1" applyAlignment="1">
      <alignment horizontal="center" vertical="center" wrapText="1"/>
    </xf>
    <xf numFmtId="3" fontId="29" fillId="0" borderId="7" xfId="48" applyNumberFormat="1" applyFont="1" applyFill="1" applyBorder="1" applyAlignment="1">
      <alignment horizontal="center" vertical="center" wrapText="1"/>
    </xf>
    <xf numFmtId="3" fontId="34" fillId="0" borderId="7" xfId="48" applyNumberFormat="1" applyFont="1" applyFill="1" applyBorder="1" applyAlignment="1">
      <alignment horizontal="center" vertical="center" wrapText="1"/>
    </xf>
    <xf numFmtId="3" fontId="30" fillId="0" borderId="7" xfId="48" applyNumberFormat="1" applyFont="1" applyFill="1" applyBorder="1" applyAlignment="1">
      <alignment horizontal="center" vertical="center" wrapText="1"/>
    </xf>
    <xf numFmtId="3" fontId="40" fillId="0" borderId="7" xfId="48" applyNumberFormat="1" applyFont="1" applyFill="1" applyBorder="1" applyAlignment="1">
      <alignment horizontal="center" vertical="center" wrapText="1"/>
    </xf>
    <xf numFmtId="3" fontId="19" fillId="0" borderId="7" xfId="48" applyNumberFormat="1" applyFont="1" applyFill="1" applyBorder="1" applyAlignment="1">
      <alignment horizontal="center" vertical="center" wrapText="1"/>
    </xf>
    <xf numFmtId="3" fontId="39" fillId="25" borderId="7" xfId="48" applyNumberFormat="1" applyFont="1" applyFill="1" applyBorder="1" applyAlignment="1">
      <alignment horizontal="center" vertical="center" wrapText="1"/>
    </xf>
    <xf numFmtId="0" fontId="25" fillId="0" borderId="0" xfId="0" applyNumberFormat="1" applyFont="1" applyFill="1" applyBorder="1" applyAlignment="1" applyProtection="1">
      <alignment horizontal="center" vertical="center" wrapText="1"/>
    </xf>
    <xf numFmtId="0" fontId="25" fillId="0" borderId="0" xfId="0" applyNumberFormat="1" applyFont="1" applyFill="1" applyBorder="1" applyAlignment="1" applyProtection="1">
      <alignment wrapText="1"/>
    </xf>
    <xf numFmtId="0" fontId="25" fillId="0" borderId="0" xfId="0" applyFont="1" applyFill="1" applyBorder="1" applyAlignment="1">
      <alignment wrapText="1"/>
    </xf>
    <xf numFmtId="3" fontId="40" fillId="24" borderId="7" xfId="48" applyNumberFormat="1" applyFont="1" applyFill="1" applyBorder="1" applyAlignment="1">
      <alignment horizontal="right" vertical="center" wrapText="1"/>
    </xf>
    <xf numFmtId="3" fontId="40" fillId="0" borderId="7" xfId="48" applyNumberFormat="1" applyFont="1" applyFill="1" applyBorder="1" applyAlignment="1">
      <alignment horizontal="right" vertical="center" wrapText="1"/>
    </xf>
    <xf numFmtId="3" fontId="29" fillId="0" borderId="7" xfId="48" applyNumberFormat="1" applyFont="1" applyFill="1" applyBorder="1" applyAlignment="1">
      <alignment horizontal="right" vertical="center" wrapText="1"/>
    </xf>
    <xf numFmtId="3" fontId="34" fillId="0" borderId="7" xfId="48" applyNumberFormat="1" applyFont="1" applyFill="1" applyBorder="1" applyAlignment="1">
      <alignment horizontal="right" vertical="center" wrapText="1"/>
    </xf>
    <xf numFmtId="3" fontId="30" fillId="0" borderId="7" xfId="48" applyNumberFormat="1" applyFont="1" applyFill="1" applyBorder="1" applyAlignment="1">
      <alignment horizontal="right" vertical="center" wrapText="1"/>
    </xf>
    <xf numFmtId="3" fontId="40" fillId="25" borderId="7" xfId="48" applyNumberFormat="1" applyFont="1" applyFill="1" applyBorder="1" applyAlignment="1">
      <alignment horizontal="right" vertical="center" wrapText="1"/>
    </xf>
    <xf numFmtId="3" fontId="19" fillId="0" borderId="7" xfId="48" applyNumberFormat="1" applyFont="1" applyFill="1" applyBorder="1" applyAlignment="1">
      <alignment horizontal="right" vertical="center" wrapText="1"/>
    </xf>
    <xf numFmtId="0" fontId="18" fillId="0" borderId="7" xfId="0" applyFont="1" applyBorder="1" applyAlignment="1">
      <alignment horizontal="center" vertical="center" wrapText="1"/>
    </xf>
    <xf numFmtId="4" fontId="29" fillId="0" borderId="7" xfId="48" applyNumberFormat="1" applyFont="1" applyFill="1" applyBorder="1" applyAlignment="1">
      <alignment horizontal="right" vertical="center" wrapText="1"/>
    </xf>
    <xf numFmtId="0" fontId="38" fillId="26" borderId="7" xfId="0" applyFont="1" applyFill="1" applyBorder="1" applyAlignment="1">
      <alignment horizontal="center" vertical="center" wrapText="1"/>
    </xf>
    <xf numFmtId="49" fontId="38" fillId="26" borderId="7" xfId="0" applyNumberFormat="1" applyFont="1" applyFill="1" applyBorder="1" applyAlignment="1">
      <alignment horizontal="center" vertical="center" wrapText="1"/>
    </xf>
    <xf numFmtId="192" fontId="39" fillId="26" borderId="7" xfId="48" applyNumberFormat="1" applyFont="1" applyFill="1" applyBorder="1" applyAlignment="1">
      <alignment horizontal="center" vertical="center" wrapText="1"/>
    </xf>
    <xf numFmtId="3" fontId="40" fillId="26" borderId="7" xfId="48" applyNumberFormat="1" applyFont="1" applyFill="1" applyBorder="1" applyAlignment="1">
      <alignment horizontal="right" vertical="center" wrapText="1"/>
    </xf>
    <xf numFmtId="0" fontId="25" fillId="27" borderId="7" xfId="0" applyFont="1" applyFill="1" applyBorder="1" applyAlignment="1">
      <alignment horizontal="center" vertical="center" wrapText="1"/>
    </xf>
    <xf numFmtId="49" fontId="25" fillId="27" borderId="7" xfId="0" applyNumberFormat="1" applyFont="1" applyFill="1" applyBorder="1" applyAlignment="1">
      <alignment horizontal="center" vertical="center" wrapText="1"/>
    </xf>
    <xf numFmtId="3" fontId="41" fillId="27" borderId="7" xfId="0" applyNumberFormat="1" applyFont="1" applyFill="1" applyBorder="1" applyAlignment="1">
      <alignment horizontal="right" vertical="center" wrapText="1"/>
    </xf>
    <xf numFmtId="0" fontId="43" fillId="27" borderId="7" xfId="0" applyFont="1" applyFill="1" applyBorder="1" applyAlignment="1">
      <alignment horizontal="center" vertical="center" wrapText="1"/>
    </xf>
    <xf numFmtId="0" fontId="42" fillId="0" borderId="0" xfId="0" applyFont="1" applyAlignment="1">
      <alignment horizontal="center" vertical="center" wrapText="1"/>
    </xf>
    <xf numFmtId="0" fontId="26" fillId="0" borderId="9" xfId="0" applyFont="1" applyBorder="1" applyAlignment="1">
      <alignment horizontal="center" vertical="center" wrapText="1"/>
    </xf>
    <xf numFmtId="49" fontId="26" fillId="0" borderId="9" xfId="0" applyNumberFormat="1" applyFont="1" applyBorder="1" applyAlignment="1">
      <alignment horizontal="center" vertical="center" wrapText="1"/>
    </xf>
    <xf numFmtId="192" fontId="30" fillId="0" borderId="9" xfId="48" applyNumberFormat="1" applyFont="1" applyFill="1" applyBorder="1" applyAlignment="1">
      <alignment horizontal="center" vertical="center" wrapText="1"/>
    </xf>
    <xf numFmtId="4" fontId="40" fillId="26" borderId="7" xfId="48" applyNumberFormat="1" applyFont="1" applyFill="1" applyBorder="1" applyAlignment="1">
      <alignment horizontal="right" vertical="center" wrapText="1"/>
    </xf>
    <xf numFmtId="4" fontId="40" fillId="0" borderId="7" xfId="48" applyNumberFormat="1" applyFont="1" applyFill="1" applyBorder="1" applyAlignment="1">
      <alignment horizontal="right" vertical="center" wrapText="1"/>
    </xf>
    <xf numFmtId="3" fontId="39" fillId="24" borderId="7" xfId="48" applyNumberFormat="1" applyFont="1" applyFill="1" applyBorder="1" applyAlignment="1">
      <alignment horizontal="center" vertical="center" wrapText="1"/>
    </xf>
    <xf numFmtId="3" fontId="41" fillId="27" borderId="7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wrapText="1"/>
    </xf>
    <xf numFmtId="3" fontId="29" fillId="0" borderId="9" xfId="48" applyNumberFormat="1" applyFont="1" applyFill="1" applyBorder="1" applyAlignment="1">
      <alignment horizontal="center" vertical="center" wrapText="1"/>
    </xf>
    <xf numFmtId="3" fontId="29" fillId="0" borderId="9" xfId="48" applyNumberFormat="1" applyFont="1" applyFill="1" applyBorder="1" applyAlignment="1">
      <alignment horizontal="right" vertical="center" wrapText="1"/>
    </xf>
    <xf numFmtId="0" fontId="27" fillId="0" borderId="9" xfId="0" applyFont="1" applyBorder="1" applyAlignment="1">
      <alignment horizontal="center" vertical="center" wrapText="1"/>
    </xf>
    <xf numFmtId="49" fontId="27" fillId="0" borderId="9" xfId="0" applyNumberFormat="1" applyFont="1" applyBorder="1" applyAlignment="1">
      <alignment horizontal="center" vertical="center" wrapText="1"/>
    </xf>
    <xf numFmtId="3" fontId="30" fillId="0" borderId="10" xfId="48" applyNumberFormat="1" applyFont="1" applyFill="1" applyBorder="1" applyAlignment="1">
      <alignment horizontal="center" vertical="center" wrapText="1"/>
    </xf>
    <xf numFmtId="3" fontId="45" fillId="0" borderId="7" xfId="48" applyNumberFormat="1" applyFont="1" applyFill="1" applyBorder="1" applyAlignment="1">
      <alignment horizontal="right" vertical="center" wrapText="1"/>
    </xf>
    <xf numFmtId="0" fontId="32" fillId="0" borderId="7" xfId="0" applyFont="1" applyFill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center" vertical="center" wrapText="1"/>
    </xf>
    <xf numFmtId="49" fontId="26" fillId="0" borderId="7" xfId="0" applyNumberFormat="1" applyFont="1" applyFill="1" applyBorder="1" applyAlignment="1">
      <alignment horizontal="center" vertical="center" wrapText="1"/>
    </xf>
    <xf numFmtId="49" fontId="26" fillId="0" borderId="9" xfId="0" applyNumberFormat="1" applyFont="1" applyFill="1" applyBorder="1" applyAlignment="1">
      <alignment horizontal="center" vertical="center" wrapText="1"/>
    </xf>
    <xf numFmtId="0" fontId="44" fillId="0" borderId="7" xfId="0" applyFont="1" applyFill="1" applyBorder="1" applyAlignment="1">
      <alignment horizontal="center" vertical="center" wrapText="1"/>
    </xf>
    <xf numFmtId="49" fontId="44" fillId="0" borderId="7" xfId="0" applyNumberFormat="1" applyFont="1" applyFill="1" applyBorder="1" applyAlignment="1">
      <alignment horizontal="center" vertical="center" wrapText="1"/>
    </xf>
    <xf numFmtId="49" fontId="26" fillId="0" borderId="10" xfId="0" applyNumberFormat="1" applyFont="1" applyFill="1" applyBorder="1" applyAlignment="1">
      <alignment horizontal="center" vertical="center" wrapText="1"/>
    </xf>
    <xf numFmtId="0" fontId="26" fillId="0" borderId="10" xfId="0" applyFont="1" applyFill="1" applyBorder="1" applyAlignment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left" vertical="center" wrapText="1"/>
    </xf>
    <xf numFmtId="0" fontId="19" fillId="0" borderId="0" xfId="0" applyNumberFormat="1" applyFont="1" applyFill="1" applyBorder="1" applyAlignment="1" applyProtection="1">
      <alignment vertical="center" wrapText="1"/>
    </xf>
    <xf numFmtId="0" fontId="19" fillId="28" borderId="0" xfId="0" applyNumberFormat="1" applyFont="1" applyFill="1" applyBorder="1" applyAlignment="1" applyProtection="1">
      <alignment vertical="center" wrapText="1"/>
    </xf>
    <xf numFmtId="0" fontId="1" fillId="0" borderId="0" xfId="0" applyFont="1" applyFill="1" applyAlignment="1">
      <alignment wrapText="1"/>
    </xf>
    <xf numFmtId="0" fontId="47" fillId="0" borderId="0" xfId="0" applyNumberFormat="1" applyFont="1" applyFill="1" applyAlignment="1" applyProtection="1">
      <alignment horizontal="left" vertical="center" wrapText="1"/>
    </xf>
    <xf numFmtId="1" fontId="47" fillId="0" borderId="0" xfId="0" applyNumberFormat="1" applyFont="1" applyFill="1" applyAlignment="1" applyProtection="1">
      <alignment horizontal="left" vertical="center" wrapText="1"/>
    </xf>
    <xf numFmtId="0" fontId="47" fillId="0" borderId="0" xfId="0" applyFont="1" applyFill="1" applyBorder="1" applyAlignment="1">
      <alignment horizontal="left" vertical="center" wrapText="1"/>
    </xf>
    <xf numFmtId="0" fontId="48" fillId="0" borderId="7" xfId="0" applyFont="1" applyBorder="1" applyAlignment="1">
      <alignment horizontal="center" vertical="center" wrapText="1"/>
    </xf>
    <xf numFmtId="192" fontId="49" fillId="26" borderId="7" xfId="48" applyNumberFormat="1" applyFont="1" applyFill="1" applyBorder="1" applyAlignment="1">
      <alignment horizontal="left" vertical="center" wrapText="1"/>
    </xf>
    <xf numFmtId="192" fontId="50" fillId="0" borderId="7" xfId="48" applyNumberFormat="1" applyFont="1" applyFill="1" applyBorder="1" applyAlignment="1">
      <alignment horizontal="left" vertical="center" wrapText="1"/>
    </xf>
    <xf numFmtId="192" fontId="49" fillId="0" borderId="7" xfId="48" applyNumberFormat="1" applyFont="1" applyFill="1" applyBorder="1" applyAlignment="1">
      <alignment horizontal="left" vertical="center" wrapText="1"/>
    </xf>
    <xf numFmtId="192" fontId="49" fillId="0" borderId="9" xfId="48" applyNumberFormat="1" applyFont="1" applyFill="1" applyBorder="1" applyAlignment="1">
      <alignment horizontal="left" vertical="center" wrapText="1"/>
    </xf>
    <xf numFmtId="192" fontId="51" fillId="0" borderId="7" xfId="48" applyNumberFormat="1" applyFont="1" applyFill="1" applyBorder="1" applyAlignment="1">
      <alignment horizontal="left" vertical="center" wrapText="1"/>
    </xf>
    <xf numFmtId="192" fontId="49" fillId="24" borderId="7" xfId="48" applyNumberFormat="1" applyFont="1" applyFill="1" applyBorder="1" applyAlignment="1">
      <alignment horizontal="left" vertical="center" wrapText="1"/>
    </xf>
    <xf numFmtId="192" fontId="52" fillId="0" borderId="7" xfId="48" applyNumberFormat="1" applyFont="1" applyFill="1" applyBorder="1" applyAlignment="1">
      <alignment horizontal="left" vertical="center" wrapText="1"/>
    </xf>
    <xf numFmtId="192" fontId="49" fillId="25" borderId="7" xfId="48" applyNumberFormat="1" applyFont="1" applyFill="1" applyBorder="1" applyAlignment="1">
      <alignment horizontal="left" vertical="center" wrapText="1"/>
    </xf>
    <xf numFmtId="192" fontId="50" fillId="0" borderId="9" xfId="48" applyNumberFormat="1" applyFont="1" applyFill="1" applyBorder="1" applyAlignment="1">
      <alignment horizontal="left" vertical="center" wrapText="1"/>
    </xf>
    <xf numFmtId="192" fontId="47" fillId="0" borderId="7" xfId="48" applyNumberFormat="1" applyFont="1" applyFill="1" applyBorder="1" applyAlignment="1">
      <alignment horizontal="left" vertical="center" wrapText="1"/>
    </xf>
    <xf numFmtId="192" fontId="49" fillId="0" borderId="10" xfId="48" applyNumberFormat="1" applyFont="1" applyFill="1" applyBorder="1" applyAlignment="1">
      <alignment horizontal="left" vertical="center" wrapText="1"/>
    </xf>
    <xf numFmtId="192" fontId="50" fillId="27" borderId="7" xfId="0" applyNumberFormat="1" applyFont="1" applyFill="1" applyBorder="1" applyAlignment="1">
      <alignment horizontal="left" vertical="center" wrapText="1"/>
    </xf>
    <xf numFmtId="0" fontId="48" fillId="0" borderId="0" xfId="0" applyNumberFormat="1" applyFont="1" applyFill="1" applyBorder="1" applyAlignment="1" applyProtection="1">
      <alignment horizontal="left" vertical="center" wrapText="1"/>
    </xf>
    <xf numFmtId="0" fontId="48" fillId="0" borderId="0" xfId="0" applyFont="1" applyFill="1" applyAlignment="1">
      <alignment wrapText="1"/>
    </xf>
    <xf numFmtId="3" fontId="25" fillId="0" borderId="0" xfId="0" applyNumberFormat="1" applyFont="1" applyFill="1" applyBorder="1" applyAlignment="1" applyProtection="1">
      <alignment horizontal="center" vertical="center" wrapText="1"/>
    </xf>
    <xf numFmtId="0" fontId="18" fillId="0" borderId="7" xfId="0" applyFont="1" applyFill="1" applyBorder="1" applyAlignment="1">
      <alignment wrapText="1"/>
    </xf>
    <xf numFmtId="0" fontId="47" fillId="0" borderId="11" xfId="0" applyFont="1" applyFill="1" applyBorder="1" applyAlignment="1">
      <alignment horizontal="left" vertical="center" wrapText="1"/>
    </xf>
    <xf numFmtId="0" fontId="32" fillId="0" borderId="7" xfId="0" applyFont="1" applyFill="1" applyBorder="1" applyAlignment="1">
      <alignment horizontal="justify" vertical="center" wrapText="1"/>
    </xf>
    <xf numFmtId="0" fontId="52" fillId="0" borderId="7" xfId="0" applyFont="1" applyFill="1" applyBorder="1" applyAlignment="1">
      <alignment horizontal="justify" vertical="center" wrapText="1"/>
    </xf>
    <xf numFmtId="0" fontId="47" fillId="0" borderId="12" xfId="0" applyFont="1" applyFill="1" applyBorder="1" applyAlignment="1">
      <alignment horizontal="left" vertical="center" wrapText="1"/>
    </xf>
    <xf numFmtId="0" fontId="47" fillId="0" borderId="11" xfId="0" applyFont="1" applyFill="1" applyBorder="1" applyAlignment="1">
      <alignment vertical="center" wrapText="1"/>
    </xf>
    <xf numFmtId="0" fontId="47" fillId="0" borderId="9" xfId="0" applyFont="1" applyFill="1" applyBorder="1" applyAlignment="1">
      <alignment horizontal="left" vertical="center" wrapText="1"/>
    </xf>
    <xf numFmtId="0" fontId="47" fillId="0" borderId="7" xfId="0" applyFont="1" applyFill="1" applyBorder="1" applyAlignment="1">
      <alignment horizontal="left" vertical="center" wrapText="1"/>
    </xf>
    <xf numFmtId="0" fontId="47" fillId="0" borderId="13" xfId="0" applyFont="1" applyFill="1" applyBorder="1" applyAlignment="1">
      <alignment horizontal="left" vertical="center" wrapText="1"/>
    </xf>
    <xf numFmtId="0" fontId="26" fillId="0" borderId="14" xfId="0" applyFont="1" applyBorder="1" applyAlignment="1">
      <alignment horizontal="center" vertical="center" wrapText="1"/>
    </xf>
    <xf numFmtId="0" fontId="19" fillId="29" borderId="0" xfId="0" applyFont="1" applyFill="1" applyAlignment="1">
      <alignment wrapText="1"/>
    </xf>
    <xf numFmtId="0" fontId="37" fillId="0" borderId="0" xfId="0" applyNumberFormat="1" applyFont="1" applyFill="1" applyAlignment="1" applyProtection="1">
      <alignment horizontal="left" vertical="center" wrapText="1"/>
    </xf>
    <xf numFmtId="0" fontId="28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25" fillId="0" borderId="0" xfId="0" applyNumberFormat="1" applyFont="1" applyFill="1" applyBorder="1" applyAlignment="1" applyProtection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25" fillId="0" borderId="0" xfId="0" applyNumberFormat="1" applyFont="1" applyFill="1" applyBorder="1" applyAlignment="1" applyProtection="1">
      <alignment horizontal="left" vertical="center" wrapText="1"/>
    </xf>
    <xf numFmtId="0" fontId="19" fillId="0" borderId="0" xfId="0" applyNumberFormat="1" applyFont="1" applyFill="1" applyBorder="1" applyAlignment="1" applyProtection="1">
      <alignment horizontal="left" vertical="center" wrapText="1"/>
    </xf>
    <xf numFmtId="0" fontId="19" fillId="28" borderId="0" xfId="0" applyNumberFormat="1" applyFont="1" applyFill="1" applyBorder="1" applyAlignment="1" applyProtection="1">
      <alignment horizontal="left" vertical="center" wrapText="1"/>
    </xf>
  </cellXfs>
  <cellStyles count="61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8"/>
  <sheetViews>
    <sheetView tabSelected="1" view="pageBreakPreview" zoomScale="65" zoomScaleNormal="100" zoomScaleSheetLayoutView="90" workbookViewId="0">
      <pane xSplit="5" ySplit="7" topLeftCell="F70" activePane="bottomRight" state="frozen"/>
      <selection pane="topRight" activeCell="F1" sqref="F1"/>
      <selection pane="bottomLeft" activeCell="A8" sqref="A8"/>
      <selection pane="bottomRight" activeCell="H3" sqref="H3:I3"/>
    </sheetView>
  </sheetViews>
  <sheetFormatPr defaultColWidth="9.1640625" defaultRowHeight="15.75" x14ac:dyDescent="0.2"/>
  <cols>
    <col min="1" max="1" width="10.6640625" style="10" customWidth="1"/>
    <col min="2" max="2" width="14.83203125" style="10" customWidth="1"/>
    <col min="3" max="3" width="12" style="10" customWidth="1"/>
    <col min="4" max="4" width="44.1640625" style="16" customWidth="1"/>
    <col min="5" max="5" width="53" style="91" customWidth="1"/>
    <col min="6" max="6" width="17.33203125" style="16" customWidth="1"/>
    <col min="7" max="7" width="13.5" style="16" customWidth="1"/>
    <col min="8" max="8" width="18.1640625" style="16" customWidth="1"/>
    <col min="9" max="9" width="19.83203125" style="16" customWidth="1"/>
    <col min="10" max="16384" width="9.1640625" style="11"/>
  </cols>
  <sheetData>
    <row r="1" spans="1:9" ht="18" customHeight="1" x14ac:dyDescent="0.2">
      <c r="F1" s="17"/>
      <c r="G1" s="17"/>
      <c r="H1" s="121" t="s">
        <v>74</v>
      </c>
      <c r="I1" s="121"/>
    </row>
    <row r="2" spans="1:9" ht="32.25" customHeight="1" x14ac:dyDescent="0.2">
      <c r="E2" s="92"/>
      <c r="F2" s="7"/>
      <c r="G2" s="7"/>
      <c r="H2" s="121" t="s">
        <v>9</v>
      </c>
      <c r="I2" s="121"/>
    </row>
    <row r="3" spans="1:9" ht="16.5" customHeight="1" x14ac:dyDescent="0.2">
      <c r="F3" s="7"/>
      <c r="G3" s="7"/>
      <c r="H3" s="121" t="s">
        <v>97</v>
      </c>
      <c r="I3" s="121"/>
    </row>
    <row r="4" spans="1:9" x14ac:dyDescent="0.2">
      <c r="F4" s="7"/>
      <c r="G4" s="7"/>
      <c r="H4" s="7"/>
      <c r="I4" s="7"/>
    </row>
    <row r="5" spans="1:9" ht="45.6" customHeight="1" x14ac:dyDescent="0.2">
      <c r="A5" s="122" t="s">
        <v>10</v>
      </c>
      <c r="B5" s="123"/>
      <c r="C5" s="123"/>
      <c r="D5" s="123"/>
      <c r="E5" s="123"/>
      <c r="F5" s="123"/>
      <c r="G5" s="123"/>
      <c r="H5" s="123"/>
      <c r="I5" s="123"/>
    </row>
    <row r="6" spans="1:9" ht="18.75" x14ac:dyDescent="0.3">
      <c r="A6" s="12"/>
      <c r="B6" s="13"/>
      <c r="C6" s="13"/>
      <c r="D6" s="18"/>
      <c r="E6" s="93"/>
      <c r="F6" s="19"/>
      <c r="G6" s="20"/>
      <c r="H6" s="19"/>
      <c r="I6" s="21" t="s">
        <v>11</v>
      </c>
    </row>
    <row r="7" spans="1:9" ht="107.25" customHeight="1" x14ac:dyDescent="0.2">
      <c r="A7" s="1" t="s">
        <v>92</v>
      </c>
      <c r="B7" s="1" t="s">
        <v>12</v>
      </c>
      <c r="C7" s="1" t="s">
        <v>8</v>
      </c>
      <c r="D7" s="6" t="s">
        <v>7</v>
      </c>
      <c r="E7" s="94" t="s">
        <v>55</v>
      </c>
      <c r="F7" s="2" t="s">
        <v>1</v>
      </c>
      <c r="G7" s="52" t="s">
        <v>2</v>
      </c>
      <c r="H7" s="2" t="s">
        <v>3</v>
      </c>
      <c r="I7" s="2" t="s">
        <v>4</v>
      </c>
    </row>
    <row r="8" spans="1:9" s="22" customFormat="1" ht="38.25" customHeight="1" x14ac:dyDescent="0.25">
      <c r="A8" s="54">
        <v>1000000</v>
      </c>
      <c r="B8" s="54"/>
      <c r="C8" s="55"/>
      <c r="D8" s="54" t="s">
        <v>73</v>
      </c>
      <c r="E8" s="95"/>
      <c r="F8" s="56"/>
      <c r="G8" s="56"/>
      <c r="H8" s="56"/>
      <c r="I8" s="57">
        <f>I9</f>
        <v>748400</v>
      </c>
    </row>
    <row r="9" spans="1:9" s="23" customFormat="1" ht="33.75" hidden="1" customHeight="1" x14ac:dyDescent="0.25">
      <c r="A9" s="27">
        <v>1010000</v>
      </c>
      <c r="B9" s="27"/>
      <c r="C9" s="28"/>
      <c r="D9" s="27" t="s">
        <v>73</v>
      </c>
      <c r="E9" s="96"/>
      <c r="F9" s="33"/>
      <c r="G9" s="33"/>
      <c r="H9" s="33"/>
      <c r="I9" s="46">
        <f>I10+I13</f>
        <v>748400</v>
      </c>
    </row>
    <row r="10" spans="1:9" ht="44.25" customHeight="1" x14ac:dyDescent="0.2">
      <c r="A10" s="2">
        <v>1011010</v>
      </c>
      <c r="B10" s="2">
        <v>1010</v>
      </c>
      <c r="C10" s="4" t="s">
        <v>13</v>
      </c>
      <c r="D10" s="2" t="s">
        <v>20</v>
      </c>
      <c r="E10" s="97"/>
      <c r="F10" s="34"/>
      <c r="G10" s="34"/>
      <c r="H10" s="34"/>
      <c r="I10" s="47">
        <f>SUM(I11:I12)</f>
        <v>382700</v>
      </c>
    </row>
    <row r="11" spans="1:9" s="15" customFormat="1" ht="38.25" customHeight="1" x14ac:dyDescent="0.2">
      <c r="A11" s="73"/>
      <c r="B11" s="73"/>
      <c r="C11" s="74"/>
      <c r="D11" s="3"/>
      <c r="E11" s="97" t="s">
        <v>62</v>
      </c>
      <c r="F11" s="65"/>
      <c r="G11" s="34"/>
      <c r="H11" s="34"/>
      <c r="I11" s="49">
        <v>134100</v>
      </c>
    </row>
    <row r="12" spans="1:9" s="15" customFormat="1" ht="25.5" customHeight="1" x14ac:dyDescent="0.2">
      <c r="A12" s="73"/>
      <c r="B12" s="73"/>
      <c r="C12" s="74"/>
      <c r="D12" s="3"/>
      <c r="E12" s="98" t="s">
        <v>38</v>
      </c>
      <c r="F12" s="65"/>
      <c r="G12" s="34"/>
      <c r="H12" s="34"/>
      <c r="I12" s="49">
        <v>248600</v>
      </c>
    </row>
    <row r="13" spans="1:9" ht="89.25" customHeight="1" x14ac:dyDescent="0.2">
      <c r="A13" s="2">
        <v>1011020</v>
      </c>
      <c r="B13" s="2">
        <v>1020</v>
      </c>
      <c r="C13" s="4" t="s">
        <v>14</v>
      </c>
      <c r="D13" s="2" t="s">
        <v>21</v>
      </c>
      <c r="E13" s="97"/>
      <c r="F13" s="34"/>
      <c r="G13" s="34"/>
      <c r="H13" s="34"/>
      <c r="I13" s="47">
        <f>SUM(I14:I15)</f>
        <v>365700</v>
      </c>
    </row>
    <row r="14" spans="1:9" s="15" customFormat="1" ht="36" customHeight="1" x14ac:dyDescent="0.2">
      <c r="A14" s="73"/>
      <c r="B14" s="73"/>
      <c r="C14" s="74"/>
      <c r="D14" s="3"/>
      <c r="E14" s="97" t="s">
        <v>62</v>
      </c>
      <c r="F14" s="65"/>
      <c r="G14" s="34"/>
      <c r="H14" s="34"/>
      <c r="I14" s="49">
        <v>95700</v>
      </c>
    </row>
    <row r="15" spans="1:9" s="15" customFormat="1" ht="25.5" customHeight="1" x14ac:dyDescent="0.2">
      <c r="A15" s="73"/>
      <c r="B15" s="73"/>
      <c r="C15" s="74"/>
      <c r="D15" s="3"/>
      <c r="E15" s="98" t="s">
        <v>38</v>
      </c>
      <c r="F15" s="65"/>
      <c r="G15" s="34"/>
      <c r="H15" s="34"/>
      <c r="I15" s="49">
        <v>270000</v>
      </c>
    </row>
    <row r="16" spans="1:9" s="22" customFormat="1" ht="38.25" customHeight="1" x14ac:dyDescent="0.25">
      <c r="A16" s="54">
        <v>1400000</v>
      </c>
      <c r="B16" s="54"/>
      <c r="C16" s="55"/>
      <c r="D16" s="54" t="s">
        <v>61</v>
      </c>
      <c r="E16" s="95"/>
      <c r="F16" s="56"/>
      <c r="G16" s="56"/>
      <c r="H16" s="56"/>
      <c r="I16" s="57">
        <f>I17</f>
        <v>1361659</v>
      </c>
    </row>
    <row r="17" spans="1:9" s="23" customFormat="1" ht="43.5" customHeight="1" x14ac:dyDescent="0.25">
      <c r="A17" s="27">
        <v>1410000</v>
      </c>
      <c r="B17" s="27"/>
      <c r="C17" s="28"/>
      <c r="D17" s="27" t="s">
        <v>61</v>
      </c>
      <c r="E17" s="96"/>
      <c r="F17" s="33"/>
      <c r="G17" s="33"/>
      <c r="H17" s="33"/>
      <c r="I17" s="46">
        <f>I18+I19+I20</f>
        <v>1361659</v>
      </c>
    </row>
    <row r="18" spans="1:9" ht="33" customHeight="1" x14ac:dyDescent="0.2">
      <c r="A18" s="2">
        <v>1412010</v>
      </c>
      <c r="B18" s="2">
        <v>2010</v>
      </c>
      <c r="C18" s="4" t="s">
        <v>17</v>
      </c>
      <c r="D18" s="2" t="s">
        <v>22</v>
      </c>
      <c r="E18" s="97" t="s">
        <v>62</v>
      </c>
      <c r="F18" s="34"/>
      <c r="G18" s="34"/>
      <c r="H18" s="34"/>
      <c r="I18" s="47">
        <v>997500</v>
      </c>
    </row>
    <row r="19" spans="1:9" ht="43.5" customHeight="1" x14ac:dyDescent="0.2">
      <c r="A19" s="2">
        <v>1412050</v>
      </c>
      <c r="B19" s="2">
        <v>2050</v>
      </c>
      <c r="C19" s="4" t="s">
        <v>64</v>
      </c>
      <c r="D19" s="119" t="s">
        <v>63</v>
      </c>
      <c r="E19" s="97" t="s">
        <v>62</v>
      </c>
      <c r="F19" s="34"/>
      <c r="G19" s="34"/>
      <c r="H19" s="34"/>
      <c r="I19" s="47">
        <v>264000</v>
      </c>
    </row>
    <row r="20" spans="1:9" ht="31.5" customHeight="1" x14ac:dyDescent="0.2">
      <c r="A20" s="2">
        <v>1412120</v>
      </c>
      <c r="B20" s="2">
        <v>2120</v>
      </c>
      <c r="C20" s="4" t="s">
        <v>18</v>
      </c>
      <c r="D20" s="2" t="s">
        <v>23</v>
      </c>
      <c r="E20" s="97" t="s">
        <v>62</v>
      </c>
      <c r="F20" s="34"/>
      <c r="G20" s="34"/>
      <c r="H20" s="34"/>
      <c r="I20" s="47">
        <v>100159</v>
      </c>
    </row>
    <row r="21" spans="1:9" s="22" customFormat="1" ht="38.25" customHeight="1" x14ac:dyDescent="0.25">
      <c r="A21" s="54">
        <v>1500000</v>
      </c>
      <c r="B21" s="54"/>
      <c r="C21" s="55"/>
      <c r="D21" s="54" t="s">
        <v>56</v>
      </c>
      <c r="E21" s="95"/>
      <c r="F21" s="56"/>
      <c r="G21" s="56"/>
      <c r="H21" s="56"/>
      <c r="I21" s="57">
        <f>I22</f>
        <v>10000000</v>
      </c>
    </row>
    <row r="22" spans="1:9" s="23" customFormat="1" ht="33.75" customHeight="1" x14ac:dyDescent="0.25">
      <c r="A22" s="27">
        <v>1510000</v>
      </c>
      <c r="B22" s="27"/>
      <c r="C22" s="28"/>
      <c r="D22" s="27" t="s">
        <v>56</v>
      </c>
      <c r="E22" s="96"/>
      <c r="F22" s="33"/>
      <c r="G22" s="33"/>
      <c r="H22" s="33"/>
      <c r="I22" s="46">
        <f>I23</f>
        <v>10000000</v>
      </c>
    </row>
    <row r="23" spans="1:9" ht="31.5" customHeight="1" x14ac:dyDescent="0.2">
      <c r="A23" s="2">
        <v>1516320</v>
      </c>
      <c r="B23" s="2">
        <v>6320</v>
      </c>
      <c r="C23" s="4"/>
      <c r="D23" s="2" t="s">
        <v>57</v>
      </c>
      <c r="E23" s="97"/>
      <c r="F23" s="34"/>
      <c r="G23" s="34"/>
      <c r="H23" s="34"/>
      <c r="I23" s="47">
        <f>I24</f>
        <v>10000000</v>
      </c>
    </row>
    <row r="24" spans="1:9" s="14" customFormat="1" ht="80.25" customHeight="1" x14ac:dyDescent="0.2">
      <c r="A24" s="8">
        <v>1516324</v>
      </c>
      <c r="B24" s="8">
        <v>6324</v>
      </c>
      <c r="C24" s="9" t="s">
        <v>59</v>
      </c>
      <c r="D24" s="62" t="s">
        <v>58</v>
      </c>
      <c r="E24" s="99" t="s">
        <v>60</v>
      </c>
      <c r="F24" s="35"/>
      <c r="G24" s="35"/>
      <c r="H24" s="35"/>
      <c r="I24" s="48">
        <v>10000000</v>
      </c>
    </row>
    <row r="25" spans="1:9" s="22" customFormat="1" ht="30.75" customHeight="1" x14ac:dyDescent="0.25">
      <c r="A25" s="54">
        <v>2400000</v>
      </c>
      <c r="B25" s="54"/>
      <c r="C25" s="55"/>
      <c r="D25" s="54" t="s">
        <v>65</v>
      </c>
      <c r="E25" s="95"/>
      <c r="F25" s="56"/>
      <c r="G25" s="56"/>
      <c r="H25" s="56"/>
      <c r="I25" s="66">
        <f>I26</f>
        <v>81500</v>
      </c>
    </row>
    <row r="26" spans="1:9" s="23" customFormat="1" ht="43.5" customHeight="1" x14ac:dyDescent="0.25">
      <c r="A26" s="27">
        <v>2410000</v>
      </c>
      <c r="B26" s="27"/>
      <c r="C26" s="28"/>
      <c r="D26" s="27" t="s">
        <v>65</v>
      </c>
      <c r="E26" s="96"/>
      <c r="F26" s="33"/>
      <c r="G26" s="33"/>
      <c r="H26" s="33"/>
      <c r="I26" s="67">
        <f>I27</f>
        <v>81500</v>
      </c>
    </row>
    <row r="27" spans="1:9" ht="39.75" customHeight="1" x14ac:dyDescent="0.2">
      <c r="A27" s="2">
        <v>2414090</v>
      </c>
      <c r="B27" s="2">
        <v>4090</v>
      </c>
      <c r="C27" s="4" t="s">
        <v>67</v>
      </c>
      <c r="D27" s="2" t="s">
        <v>66</v>
      </c>
      <c r="E27" s="97" t="s">
        <v>62</v>
      </c>
      <c r="F27" s="34"/>
      <c r="G27" s="34"/>
      <c r="H27" s="34"/>
      <c r="I27" s="53">
        <v>81500</v>
      </c>
    </row>
    <row r="28" spans="1:9" s="22" customFormat="1" ht="46.5" customHeight="1" x14ac:dyDescent="0.25">
      <c r="A28" s="25">
        <v>4000000</v>
      </c>
      <c r="B28" s="25"/>
      <c r="C28" s="26"/>
      <c r="D28" s="25" t="s">
        <v>15</v>
      </c>
      <c r="E28" s="100"/>
      <c r="F28" s="68"/>
      <c r="G28" s="68"/>
      <c r="H28" s="68"/>
      <c r="I28" s="45">
        <f>I29</f>
        <v>26634956</v>
      </c>
    </row>
    <row r="29" spans="1:9" s="23" customFormat="1" ht="51" customHeight="1" x14ac:dyDescent="0.25">
      <c r="A29" s="27">
        <v>4010000</v>
      </c>
      <c r="B29" s="27"/>
      <c r="C29" s="28"/>
      <c r="D29" s="27" t="s">
        <v>15</v>
      </c>
      <c r="E29" s="96"/>
      <c r="F29" s="39"/>
      <c r="G29" s="39"/>
      <c r="H29" s="39"/>
      <c r="I29" s="46">
        <f>I30+I33+I36+I39+I42+I50</f>
        <v>26634956</v>
      </c>
    </row>
    <row r="30" spans="1:9" ht="28.5" x14ac:dyDescent="0.2">
      <c r="A30" s="2">
        <v>4016020</v>
      </c>
      <c r="B30" s="2">
        <v>6020</v>
      </c>
      <c r="C30" s="4"/>
      <c r="D30" s="2" t="s">
        <v>28</v>
      </c>
      <c r="E30" s="97"/>
      <c r="F30" s="38"/>
      <c r="G30" s="38"/>
      <c r="H30" s="38"/>
      <c r="I30" s="47">
        <f>I31+I32</f>
        <v>216700</v>
      </c>
    </row>
    <row r="31" spans="1:9" s="14" customFormat="1" ht="27.75" customHeight="1" x14ac:dyDescent="0.2">
      <c r="A31" s="8">
        <v>4016021</v>
      </c>
      <c r="B31" s="8">
        <v>6021</v>
      </c>
      <c r="C31" s="9" t="s">
        <v>31</v>
      </c>
      <c r="D31" s="8" t="s">
        <v>29</v>
      </c>
      <c r="E31" s="99" t="s">
        <v>38</v>
      </c>
      <c r="F31" s="37"/>
      <c r="G31" s="37"/>
      <c r="H31" s="37"/>
      <c r="I31" s="48">
        <v>63677</v>
      </c>
    </row>
    <row r="32" spans="1:9" s="14" customFormat="1" ht="45" x14ac:dyDescent="0.2">
      <c r="A32" s="8">
        <v>4016022</v>
      </c>
      <c r="B32" s="8">
        <v>6022</v>
      </c>
      <c r="C32" s="9" t="s">
        <v>31</v>
      </c>
      <c r="D32" s="8" t="s">
        <v>30</v>
      </c>
      <c r="E32" s="99" t="s">
        <v>38</v>
      </c>
      <c r="F32" s="37"/>
      <c r="G32" s="37"/>
      <c r="H32" s="37"/>
      <c r="I32" s="48">
        <v>153023</v>
      </c>
    </row>
    <row r="33" spans="1:9" ht="28.5" hidden="1" x14ac:dyDescent="0.2">
      <c r="A33" s="2">
        <v>4016050</v>
      </c>
      <c r="B33" s="2">
        <v>6050</v>
      </c>
      <c r="C33" s="4"/>
      <c r="D33" s="2" t="s">
        <v>32</v>
      </c>
      <c r="E33" s="97"/>
      <c r="F33" s="36"/>
      <c r="G33" s="36"/>
      <c r="H33" s="36"/>
      <c r="I33" s="47">
        <f>SUM(I34:I35)</f>
        <v>0</v>
      </c>
    </row>
    <row r="34" spans="1:9" s="14" customFormat="1" ht="96" hidden="1" customHeight="1" x14ac:dyDescent="0.2">
      <c r="A34" s="8">
        <v>4016051</v>
      </c>
      <c r="B34" s="8">
        <v>6051</v>
      </c>
      <c r="C34" s="9" t="s">
        <v>34</v>
      </c>
      <c r="D34" s="77" t="s">
        <v>33</v>
      </c>
      <c r="E34" s="101" t="s">
        <v>84</v>
      </c>
      <c r="F34" s="37"/>
      <c r="G34" s="37"/>
      <c r="H34" s="37"/>
      <c r="I34" s="48"/>
    </row>
    <row r="35" spans="1:9" s="14" customFormat="1" ht="45" hidden="1" x14ac:dyDescent="0.2">
      <c r="A35" s="8">
        <v>4016052</v>
      </c>
      <c r="B35" s="8">
        <v>6052</v>
      </c>
      <c r="C35" s="9" t="s">
        <v>34</v>
      </c>
      <c r="D35" s="77" t="s">
        <v>35</v>
      </c>
      <c r="E35" s="99" t="s">
        <v>47</v>
      </c>
      <c r="F35" s="37"/>
      <c r="G35" s="37"/>
      <c r="H35" s="37"/>
      <c r="I35" s="48"/>
    </row>
    <row r="36" spans="1:9" ht="40.5" customHeight="1" x14ac:dyDescent="0.2">
      <c r="A36" s="2">
        <v>4016060</v>
      </c>
      <c r="B36" s="2">
        <v>6060</v>
      </c>
      <c r="C36" s="4" t="s">
        <v>34</v>
      </c>
      <c r="D36" s="78" t="s">
        <v>36</v>
      </c>
      <c r="E36" s="96"/>
      <c r="F36" s="38"/>
      <c r="G36" s="38"/>
      <c r="H36" s="38"/>
      <c r="I36" s="47">
        <f>SUM(I37:I38)</f>
        <v>1569472</v>
      </c>
    </row>
    <row r="37" spans="1:9" s="15" customFormat="1" ht="25.5" customHeight="1" x14ac:dyDescent="0.2">
      <c r="A37" s="3"/>
      <c r="B37" s="3"/>
      <c r="C37" s="5"/>
      <c r="D37" s="79"/>
      <c r="E37" s="97" t="s">
        <v>47</v>
      </c>
      <c r="F37" s="38"/>
      <c r="G37" s="38"/>
      <c r="H37" s="38"/>
      <c r="I37" s="49">
        <v>1569472</v>
      </c>
    </row>
    <row r="38" spans="1:9" s="15" customFormat="1" ht="34.5" hidden="1" customHeight="1" x14ac:dyDescent="0.2">
      <c r="A38" s="3"/>
      <c r="B38" s="3"/>
      <c r="C38" s="5"/>
      <c r="D38" s="79"/>
      <c r="E38" s="97"/>
      <c r="F38" s="38"/>
      <c r="G38" s="38"/>
      <c r="H38" s="38"/>
      <c r="I38" s="49"/>
    </row>
    <row r="39" spans="1:9" ht="128.25" customHeight="1" x14ac:dyDescent="0.2">
      <c r="A39" s="2">
        <v>4016130</v>
      </c>
      <c r="B39" s="2">
        <v>6130</v>
      </c>
      <c r="C39" s="4" t="s">
        <v>34</v>
      </c>
      <c r="D39" s="78" t="s">
        <v>37</v>
      </c>
      <c r="E39" s="96"/>
      <c r="F39" s="38"/>
      <c r="G39" s="38"/>
      <c r="H39" s="38"/>
      <c r="I39" s="47">
        <f>SUM(I40:I41)</f>
        <v>4004480</v>
      </c>
    </row>
    <row r="40" spans="1:9" s="15" customFormat="1" ht="93.75" customHeight="1" x14ac:dyDescent="0.2">
      <c r="A40" s="3"/>
      <c r="B40" s="3"/>
      <c r="C40" s="5"/>
      <c r="D40" s="79"/>
      <c r="E40" s="97" t="s">
        <v>54</v>
      </c>
      <c r="F40" s="38"/>
      <c r="G40" s="38"/>
      <c r="H40" s="38"/>
      <c r="I40" s="49">
        <v>3604032</v>
      </c>
    </row>
    <row r="41" spans="1:9" s="15" customFormat="1" ht="58.5" customHeight="1" x14ac:dyDescent="0.2">
      <c r="A41" s="3"/>
      <c r="B41" s="3"/>
      <c r="C41" s="5"/>
      <c r="D41" s="79"/>
      <c r="E41" s="97" t="s">
        <v>85</v>
      </c>
      <c r="F41" s="38"/>
      <c r="G41" s="38"/>
      <c r="H41" s="38"/>
      <c r="I41" s="49">
        <v>400448</v>
      </c>
    </row>
    <row r="42" spans="1:9" ht="36.75" customHeight="1" x14ac:dyDescent="0.2">
      <c r="A42" s="2">
        <v>4016310</v>
      </c>
      <c r="B42" s="2">
        <v>6310</v>
      </c>
      <c r="C42" s="4" t="s">
        <v>6</v>
      </c>
      <c r="D42" s="78" t="s">
        <v>5</v>
      </c>
      <c r="E42" s="97"/>
      <c r="F42" s="36"/>
      <c r="G42" s="36"/>
      <c r="H42" s="36"/>
      <c r="I42" s="47">
        <f>SUM(I43:I49)</f>
        <v>18350986</v>
      </c>
    </row>
    <row r="43" spans="1:9" ht="22.5" hidden="1" customHeight="1" x14ac:dyDescent="0.2">
      <c r="A43" s="2"/>
      <c r="B43" s="2"/>
      <c r="C43" s="4"/>
      <c r="D43" s="78"/>
      <c r="E43" s="97"/>
      <c r="F43" s="38"/>
      <c r="G43" s="38"/>
      <c r="H43" s="38"/>
      <c r="I43" s="49"/>
    </row>
    <row r="44" spans="1:9" s="90" customFormat="1" ht="105.75" customHeight="1" x14ac:dyDescent="0.2">
      <c r="A44" s="2"/>
      <c r="B44" s="2"/>
      <c r="C44" s="4"/>
      <c r="D44" s="78"/>
      <c r="E44" s="97" t="s">
        <v>93</v>
      </c>
      <c r="F44" s="38">
        <v>14413372</v>
      </c>
      <c r="G44" s="38"/>
      <c r="H44" s="38">
        <v>14413360</v>
      </c>
      <c r="I44" s="49">
        <v>1030273</v>
      </c>
    </row>
    <row r="45" spans="1:9" ht="124.5" customHeight="1" x14ac:dyDescent="0.2">
      <c r="A45" s="2"/>
      <c r="B45" s="2"/>
      <c r="C45" s="4"/>
      <c r="D45" s="78"/>
      <c r="E45" s="97" t="s">
        <v>50</v>
      </c>
      <c r="F45" s="38">
        <v>10050124</v>
      </c>
      <c r="G45" s="38"/>
      <c r="H45" s="38">
        <v>10050124</v>
      </c>
      <c r="I45" s="49">
        <v>1005012</v>
      </c>
    </row>
    <row r="46" spans="1:9" ht="46.5" customHeight="1" x14ac:dyDescent="0.2">
      <c r="A46" s="2"/>
      <c r="B46" s="2"/>
      <c r="C46" s="4"/>
      <c r="D46" s="2"/>
      <c r="E46" s="97" t="s">
        <v>94</v>
      </c>
      <c r="F46" s="38"/>
      <c r="G46" s="38"/>
      <c r="H46" s="38"/>
      <c r="I46" s="49">
        <f>420000+80000+3230543+1700000+1000000+800000+800000+500000+1000000+6785158</f>
        <v>16315701</v>
      </c>
    </row>
    <row r="47" spans="1:9" hidden="1" x14ac:dyDescent="0.2">
      <c r="A47" s="2"/>
      <c r="B47" s="2"/>
      <c r="C47" s="4"/>
      <c r="D47" s="2"/>
      <c r="E47" s="97"/>
      <c r="F47" s="38"/>
      <c r="G47" s="38"/>
      <c r="H47" s="38"/>
      <c r="I47" s="49"/>
    </row>
    <row r="48" spans="1:9" hidden="1" x14ac:dyDescent="0.2">
      <c r="A48" s="2"/>
      <c r="B48" s="2"/>
      <c r="C48" s="4"/>
      <c r="D48" s="2"/>
      <c r="E48" s="97"/>
      <c r="F48" s="38"/>
      <c r="G48" s="38"/>
      <c r="H48" s="38"/>
      <c r="I48" s="49"/>
    </row>
    <row r="49" spans="1:9" hidden="1" x14ac:dyDescent="0.2">
      <c r="A49" s="2"/>
      <c r="B49" s="2"/>
      <c r="C49" s="4"/>
      <c r="D49" s="2"/>
      <c r="E49" s="97"/>
      <c r="F49" s="38"/>
      <c r="G49" s="38"/>
      <c r="H49" s="38"/>
      <c r="I49" s="49"/>
    </row>
    <row r="50" spans="1:9" ht="37.5" customHeight="1" x14ac:dyDescent="0.2">
      <c r="A50" s="2">
        <v>4016650</v>
      </c>
      <c r="B50" s="2">
        <v>6650</v>
      </c>
      <c r="C50" s="4" t="s">
        <v>19</v>
      </c>
      <c r="D50" s="2" t="s">
        <v>24</v>
      </c>
      <c r="E50" s="97"/>
      <c r="F50" s="38"/>
      <c r="G50" s="38"/>
      <c r="H50" s="38"/>
      <c r="I50" s="47">
        <f>SUM(I51:I53)</f>
        <v>2493318</v>
      </c>
    </row>
    <row r="51" spans="1:9" ht="21" hidden="1" customHeight="1" x14ac:dyDescent="0.2">
      <c r="A51" s="2"/>
      <c r="B51" s="2"/>
      <c r="C51" s="4"/>
      <c r="D51" s="2"/>
      <c r="E51" s="97"/>
      <c r="F51" s="38"/>
      <c r="G51" s="38"/>
      <c r="H51" s="38"/>
      <c r="I51" s="49"/>
    </row>
    <row r="52" spans="1:9" ht="110.25" customHeight="1" x14ac:dyDescent="0.2">
      <c r="A52" s="2"/>
      <c r="B52" s="2"/>
      <c r="C52" s="4"/>
      <c r="D52" s="2"/>
      <c r="E52" s="97" t="s">
        <v>95</v>
      </c>
      <c r="F52" s="38"/>
      <c r="G52" s="38"/>
      <c r="H52" s="38"/>
      <c r="I52" s="49">
        <v>2493318</v>
      </c>
    </row>
    <row r="53" spans="1:9" ht="20.25" hidden="1" customHeight="1" x14ac:dyDescent="0.2">
      <c r="A53" s="2"/>
      <c r="B53" s="2"/>
      <c r="C53" s="4"/>
      <c r="D53" s="2"/>
      <c r="E53" s="97"/>
      <c r="F53" s="38"/>
      <c r="G53" s="38"/>
      <c r="H53" s="38"/>
      <c r="I53" s="49"/>
    </row>
    <row r="54" spans="1:9" s="22" customFormat="1" ht="47.25" x14ac:dyDescent="0.25">
      <c r="A54" s="29">
        <v>4800000</v>
      </c>
      <c r="B54" s="29"/>
      <c r="C54" s="30"/>
      <c r="D54" s="29" t="s">
        <v>16</v>
      </c>
      <c r="E54" s="102"/>
      <c r="F54" s="41"/>
      <c r="G54" s="41"/>
      <c r="H54" s="41"/>
      <c r="I54" s="50">
        <f>I55</f>
        <v>153542393</v>
      </c>
    </row>
    <row r="55" spans="1:9" s="23" customFormat="1" ht="51.75" customHeight="1" x14ac:dyDescent="0.25">
      <c r="A55" s="31">
        <v>4810000</v>
      </c>
      <c r="B55" s="31"/>
      <c r="C55" s="32"/>
      <c r="D55" s="31" t="s">
        <v>16</v>
      </c>
      <c r="E55" s="96"/>
      <c r="F55" s="39"/>
      <c r="G55" s="39"/>
      <c r="H55" s="39"/>
      <c r="I55" s="46">
        <f>I56+I59+I62+I65+I66++I90+I94+I95+I99+I92</f>
        <v>153542393</v>
      </c>
    </row>
    <row r="56" spans="1:9" s="70" customFormat="1" ht="27" customHeight="1" x14ac:dyDescent="0.2">
      <c r="A56" s="63">
        <v>4811010</v>
      </c>
      <c r="B56" s="63">
        <v>1010</v>
      </c>
      <c r="C56" s="64" t="s">
        <v>13</v>
      </c>
      <c r="D56" s="80" t="s">
        <v>20</v>
      </c>
      <c r="E56" s="103"/>
      <c r="F56" s="71"/>
      <c r="G56" s="71"/>
      <c r="H56" s="71"/>
      <c r="I56" s="72">
        <f>SUM(I57:I58)</f>
        <v>56262090</v>
      </c>
    </row>
    <row r="57" spans="1:9" ht="94.5" customHeight="1" x14ac:dyDescent="0.2">
      <c r="A57" s="2"/>
      <c r="B57" s="2"/>
      <c r="C57" s="4"/>
      <c r="D57" s="78"/>
      <c r="E57" s="97" t="s">
        <v>69</v>
      </c>
      <c r="F57" s="38"/>
      <c r="G57" s="38"/>
      <c r="H57" s="38"/>
      <c r="I57" s="49">
        <v>48693090</v>
      </c>
    </row>
    <row r="58" spans="1:9" ht="67.5" customHeight="1" x14ac:dyDescent="0.2">
      <c r="A58" s="2"/>
      <c r="B58" s="2"/>
      <c r="C58" s="4"/>
      <c r="D58" s="78"/>
      <c r="E58" s="97" t="s">
        <v>86</v>
      </c>
      <c r="F58" s="38"/>
      <c r="G58" s="38"/>
      <c r="H58" s="38"/>
      <c r="I58" s="49">
        <v>7569000</v>
      </c>
    </row>
    <row r="59" spans="1:9" s="70" customFormat="1" ht="87" customHeight="1" x14ac:dyDescent="0.2">
      <c r="A59" s="2">
        <v>4811020</v>
      </c>
      <c r="B59" s="2">
        <v>1020</v>
      </c>
      <c r="C59" s="4" t="s">
        <v>14</v>
      </c>
      <c r="D59" s="78" t="s">
        <v>21</v>
      </c>
      <c r="E59" s="96"/>
      <c r="F59" s="36"/>
      <c r="G59" s="36"/>
      <c r="H59" s="36"/>
      <c r="I59" s="47">
        <f>SUM(I60:I61)</f>
        <v>42632060</v>
      </c>
    </row>
    <row r="60" spans="1:9" ht="101.25" customHeight="1" x14ac:dyDescent="0.2">
      <c r="A60" s="2"/>
      <c r="B60" s="2"/>
      <c r="C60" s="4"/>
      <c r="D60" s="78"/>
      <c r="E60" s="97" t="s">
        <v>69</v>
      </c>
      <c r="F60" s="38"/>
      <c r="G60" s="38"/>
      <c r="H60" s="38"/>
      <c r="I60" s="49">
        <v>36732060</v>
      </c>
    </row>
    <row r="61" spans="1:9" ht="71.25" customHeight="1" x14ac:dyDescent="0.2">
      <c r="A61" s="2"/>
      <c r="B61" s="2"/>
      <c r="C61" s="4"/>
      <c r="D61" s="78"/>
      <c r="E61" s="97" t="s">
        <v>86</v>
      </c>
      <c r="F61" s="38"/>
      <c r="G61" s="38"/>
      <c r="H61" s="38"/>
      <c r="I61" s="49">
        <v>5900000</v>
      </c>
    </row>
    <row r="62" spans="1:9" ht="30.75" customHeight="1" x14ac:dyDescent="0.2">
      <c r="A62" s="2">
        <v>4812010</v>
      </c>
      <c r="B62" s="2">
        <v>2010</v>
      </c>
      <c r="C62" s="4" t="s">
        <v>17</v>
      </c>
      <c r="D62" s="78" t="s">
        <v>22</v>
      </c>
      <c r="E62" s="97"/>
      <c r="F62" s="36">
        <f>SUM(F63:F64)</f>
        <v>0</v>
      </c>
      <c r="G62" s="36">
        <f>SUM(G63:G64)</f>
        <v>0</v>
      </c>
      <c r="H62" s="36">
        <f>SUM(H63:H64)</f>
        <v>0</v>
      </c>
      <c r="I62" s="47">
        <f>SUM(I63:I64)</f>
        <v>6731000</v>
      </c>
    </row>
    <row r="63" spans="1:9" ht="71.25" customHeight="1" x14ac:dyDescent="0.2">
      <c r="A63" s="2"/>
      <c r="B63" s="2"/>
      <c r="C63" s="4"/>
      <c r="D63" s="78"/>
      <c r="E63" s="97" t="s">
        <v>86</v>
      </c>
      <c r="F63" s="38"/>
      <c r="G63" s="38"/>
      <c r="H63" s="38"/>
      <c r="I63" s="49">
        <v>3231000</v>
      </c>
    </row>
    <row r="64" spans="1:9" ht="26.25" customHeight="1" x14ac:dyDescent="0.2">
      <c r="A64" s="2"/>
      <c r="B64" s="2"/>
      <c r="C64" s="4"/>
      <c r="D64" s="78"/>
      <c r="E64" s="97" t="s">
        <v>38</v>
      </c>
      <c r="F64" s="38"/>
      <c r="G64" s="38"/>
      <c r="H64" s="38"/>
      <c r="I64" s="49">
        <v>3500000</v>
      </c>
    </row>
    <row r="65" spans="1:10" ht="66" customHeight="1" x14ac:dyDescent="0.2">
      <c r="A65" s="2">
        <v>4812120</v>
      </c>
      <c r="B65" s="2">
        <v>2120</v>
      </c>
      <c r="C65" s="4" t="s">
        <v>18</v>
      </c>
      <c r="D65" s="78" t="s">
        <v>23</v>
      </c>
      <c r="E65" s="97" t="s">
        <v>86</v>
      </c>
      <c r="F65" s="38"/>
      <c r="G65" s="38"/>
      <c r="H65" s="38"/>
      <c r="I65" s="47">
        <v>300000</v>
      </c>
    </row>
    <row r="66" spans="1:10" ht="28.5" x14ac:dyDescent="0.2">
      <c r="A66" s="2">
        <v>4816310</v>
      </c>
      <c r="B66" s="2">
        <v>6310</v>
      </c>
      <c r="C66" s="4" t="s">
        <v>6</v>
      </c>
      <c r="D66" s="78" t="s">
        <v>5</v>
      </c>
      <c r="E66" s="97"/>
      <c r="F66" s="36"/>
      <c r="G66" s="36"/>
      <c r="H66" s="36"/>
      <c r="I66" s="47">
        <f>SUM(I67:I89)</f>
        <v>47218243</v>
      </c>
    </row>
    <row r="67" spans="1:10" ht="48.75" customHeight="1" x14ac:dyDescent="0.2">
      <c r="A67" s="2"/>
      <c r="B67" s="2"/>
      <c r="C67" s="4"/>
      <c r="D67" s="78"/>
      <c r="E67" s="104" t="s">
        <v>96</v>
      </c>
      <c r="F67" s="38">
        <v>87000000</v>
      </c>
      <c r="G67" s="38"/>
      <c r="H67" s="38">
        <v>86950000</v>
      </c>
      <c r="I67" s="51">
        <v>300000</v>
      </c>
    </row>
    <row r="68" spans="1:10" ht="47.25" x14ac:dyDescent="0.2">
      <c r="A68" s="2"/>
      <c r="B68" s="2"/>
      <c r="C68" s="4"/>
      <c r="D68" s="78"/>
      <c r="E68" s="111" t="s">
        <v>53</v>
      </c>
      <c r="F68" s="38">
        <v>7778000</v>
      </c>
      <c r="G68" s="38">
        <v>69</v>
      </c>
      <c r="H68" s="38">
        <v>2350000</v>
      </c>
      <c r="I68" s="49">
        <v>2350000</v>
      </c>
    </row>
    <row r="69" spans="1:10" ht="33.75" customHeight="1" x14ac:dyDescent="0.2">
      <c r="A69" s="2"/>
      <c r="B69" s="2"/>
      <c r="C69" s="4"/>
      <c r="D69" s="78"/>
      <c r="E69" s="111" t="s">
        <v>42</v>
      </c>
      <c r="F69" s="38">
        <v>24876265</v>
      </c>
      <c r="G69" s="38">
        <v>5.5</v>
      </c>
      <c r="H69" s="38">
        <v>23483210</v>
      </c>
      <c r="I69" s="49">
        <v>1500000</v>
      </c>
    </row>
    <row r="70" spans="1:10" ht="64.5" customHeight="1" x14ac:dyDescent="0.2">
      <c r="A70" s="2"/>
      <c r="B70" s="2"/>
      <c r="C70" s="4"/>
      <c r="D70" s="78"/>
      <c r="E70" s="111" t="s">
        <v>72</v>
      </c>
      <c r="F70" s="38">
        <v>32792269</v>
      </c>
      <c r="G70" s="38">
        <v>34.200000000000003</v>
      </c>
      <c r="H70" s="38">
        <v>21564749</v>
      </c>
      <c r="I70" s="49">
        <v>2500000</v>
      </c>
    </row>
    <row r="71" spans="1:10" ht="35.25" customHeight="1" x14ac:dyDescent="0.2">
      <c r="A71" s="2"/>
      <c r="B71" s="2"/>
      <c r="C71" s="4"/>
      <c r="D71" s="2"/>
      <c r="E71" s="111" t="s">
        <v>43</v>
      </c>
      <c r="F71" s="38">
        <v>169903766</v>
      </c>
      <c r="G71" s="38"/>
      <c r="H71" s="38">
        <v>169449696</v>
      </c>
      <c r="I71" s="49">
        <v>500000</v>
      </c>
    </row>
    <row r="72" spans="1:10" s="15" customFormat="1" ht="55.5" customHeight="1" x14ac:dyDescent="0.2">
      <c r="A72" s="2"/>
      <c r="B72" s="2"/>
      <c r="C72" s="4"/>
      <c r="D72" s="2"/>
      <c r="E72" s="111" t="s">
        <v>51</v>
      </c>
      <c r="F72" s="40">
        <v>5738922</v>
      </c>
      <c r="G72" s="40"/>
      <c r="H72" s="40">
        <v>5438922</v>
      </c>
      <c r="I72" s="51">
        <v>500000</v>
      </c>
      <c r="J72" s="120"/>
    </row>
    <row r="73" spans="1:10" ht="69.75" customHeight="1" x14ac:dyDescent="0.2">
      <c r="A73" s="2"/>
      <c r="B73" s="2"/>
      <c r="C73" s="4"/>
      <c r="D73" s="2"/>
      <c r="E73" s="114" t="s">
        <v>52</v>
      </c>
      <c r="F73" s="38">
        <v>9604014</v>
      </c>
      <c r="G73" s="38">
        <v>4</v>
      </c>
      <c r="H73" s="38">
        <v>9255877.9199999999</v>
      </c>
      <c r="I73" s="49">
        <v>500000</v>
      </c>
    </row>
    <row r="74" spans="1:10" ht="39.75" customHeight="1" x14ac:dyDescent="0.2">
      <c r="A74" s="2"/>
      <c r="B74" s="2"/>
      <c r="C74" s="4"/>
      <c r="D74" s="2"/>
      <c r="E74" s="115" t="s">
        <v>45</v>
      </c>
      <c r="F74" s="38">
        <v>3000000</v>
      </c>
      <c r="G74" s="38"/>
      <c r="H74" s="38">
        <v>2500000</v>
      </c>
      <c r="I74" s="49">
        <v>2500000</v>
      </c>
    </row>
    <row r="75" spans="1:10" ht="129" customHeight="1" x14ac:dyDescent="0.2">
      <c r="A75" s="2"/>
      <c r="B75" s="2"/>
      <c r="C75" s="4"/>
      <c r="D75" s="78"/>
      <c r="E75" s="111" t="s">
        <v>71</v>
      </c>
      <c r="F75" s="38">
        <v>3800000</v>
      </c>
      <c r="G75" s="38"/>
      <c r="H75" s="38">
        <v>3800000</v>
      </c>
      <c r="I75" s="49">
        <v>3800000</v>
      </c>
    </row>
    <row r="76" spans="1:10" ht="53.25" customHeight="1" x14ac:dyDescent="0.2">
      <c r="A76" s="2"/>
      <c r="B76" s="2"/>
      <c r="C76" s="4"/>
      <c r="D76" s="78"/>
      <c r="E76" s="116" t="s">
        <v>81</v>
      </c>
      <c r="F76" s="38">
        <v>937110</v>
      </c>
      <c r="G76" s="38"/>
      <c r="H76" s="38">
        <v>937110</v>
      </c>
      <c r="I76" s="49">
        <v>973110</v>
      </c>
    </row>
    <row r="77" spans="1:10" ht="51" customHeight="1" x14ac:dyDescent="0.2">
      <c r="A77" s="2"/>
      <c r="B77" s="2"/>
      <c r="C77" s="4"/>
      <c r="D77" s="78"/>
      <c r="E77" s="116" t="s">
        <v>82</v>
      </c>
      <c r="F77" s="38">
        <v>727000</v>
      </c>
      <c r="G77" s="38"/>
      <c r="H77" s="38">
        <v>727000</v>
      </c>
      <c r="I77" s="49">
        <v>727000</v>
      </c>
    </row>
    <row r="78" spans="1:10" ht="57.75" customHeight="1" x14ac:dyDescent="0.2">
      <c r="A78" s="2"/>
      <c r="B78" s="2"/>
      <c r="C78" s="4"/>
      <c r="D78" s="78"/>
      <c r="E78" s="116" t="s">
        <v>80</v>
      </c>
      <c r="F78" s="38">
        <v>354566</v>
      </c>
      <c r="G78" s="38"/>
      <c r="H78" s="38">
        <v>354566</v>
      </c>
      <c r="I78" s="49">
        <v>354566</v>
      </c>
    </row>
    <row r="79" spans="1:10" ht="68.25" customHeight="1" x14ac:dyDescent="0.2">
      <c r="A79" s="2"/>
      <c r="B79" s="2"/>
      <c r="C79" s="4"/>
      <c r="D79" s="78"/>
      <c r="E79" s="116" t="s">
        <v>83</v>
      </c>
      <c r="F79" s="38"/>
      <c r="G79" s="38"/>
      <c r="H79" s="38"/>
      <c r="I79" s="49">
        <v>729626</v>
      </c>
    </row>
    <row r="80" spans="1:10" ht="87.75" customHeight="1" x14ac:dyDescent="0.2">
      <c r="A80" s="2"/>
      <c r="B80" s="2"/>
      <c r="C80" s="4"/>
      <c r="D80" s="78"/>
      <c r="E80" s="117" t="s">
        <v>46</v>
      </c>
      <c r="F80" s="38"/>
      <c r="G80" s="38"/>
      <c r="H80" s="38"/>
      <c r="I80" s="49">
        <v>1472000</v>
      </c>
    </row>
    <row r="81" spans="1:9" ht="101.25" customHeight="1" x14ac:dyDescent="0.2">
      <c r="A81" s="2"/>
      <c r="B81" s="2"/>
      <c r="C81" s="4"/>
      <c r="D81" s="78"/>
      <c r="E81" s="97" t="s">
        <v>68</v>
      </c>
      <c r="F81" s="38"/>
      <c r="G81" s="38"/>
      <c r="H81" s="38"/>
      <c r="I81" s="49">
        <v>850000</v>
      </c>
    </row>
    <row r="82" spans="1:9" ht="66.75" customHeight="1" x14ac:dyDescent="0.2">
      <c r="A82" s="2"/>
      <c r="B82" s="2"/>
      <c r="C82" s="4"/>
      <c r="D82" s="78"/>
      <c r="E82" s="118" t="s">
        <v>79</v>
      </c>
      <c r="F82" s="38">
        <v>1299393</v>
      </c>
      <c r="G82" s="38"/>
      <c r="H82" s="38">
        <v>1299393</v>
      </c>
      <c r="I82" s="49">
        <v>1299393</v>
      </c>
    </row>
    <row r="83" spans="1:9" ht="38.25" customHeight="1" x14ac:dyDescent="0.2">
      <c r="A83" s="2"/>
      <c r="B83" s="2"/>
      <c r="C83" s="4"/>
      <c r="D83" s="78"/>
      <c r="E83" s="111" t="s">
        <v>40</v>
      </c>
      <c r="F83" s="38">
        <v>12895692</v>
      </c>
      <c r="G83" s="38">
        <v>49.6</v>
      </c>
      <c r="H83" s="38">
        <v>6427103.7300000004</v>
      </c>
      <c r="I83" s="49">
        <v>2000000</v>
      </c>
    </row>
    <row r="84" spans="1:9" ht="40.5" customHeight="1" x14ac:dyDescent="0.2">
      <c r="A84" s="2"/>
      <c r="B84" s="2"/>
      <c r="C84" s="4"/>
      <c r="D84" s="78"/>
      <c r="E84" s="111" t="s">
        <v>41</v>
      </c>
      <c r="F84" s="38">
        <v>11674645</v>
      </c>
      <c r="G84" s="38">
        <v>13.3</v>
      </c>
      <c r="H84" s="38">
        <v>10115565</v>
      </c>
      <c r="I84" s="49">
        <v>2115565</v>
      </c>
    </row>
    <row r="85" spans="1:9" ht="48" customHeight="1" x14ac:dyDescent="0.2">
      <c r="A85" s="2"/>
      <c r="B85" s="2"/>
      <c r="C85" s="4"/>
      <c r="D85" s="78"/>
      <c r="E85" s="114" t="s">
        <v>44</v>
      </c>
      <c r="F85" s="38">
        <v>5933450</v>
      </c>
      <c r="G85" s="38"/>
      <c r="H85" s="38">
        <v>5833556</v>
      </c>
      <c r="I85" s="49">
        <v>945000</v>
      </c>
    </row>
    <row r="86" spans="1:9" ht="114" customHeight="1" x14ac:dyDescent="0.2">
      <c r="A86" s="78"/>
      <c r="B86" s="78"/>
      <c r="C86" s="81"/>
      <c r="D86" s="78"/>
      <c r="E86" s="111" t="s">
        <v>70</v>
      </c>
      <c r="F86" s="38">
        <v>19220000</v>
      </c>
      <c r="G86" s="38"/>
      <c r="H86" s="38">
        <v>19020000</v>
      </c>
      <c r="I86" s="49">
        <v>12946000</v>
      </c>
    </row>
    <row r="87" spans="1:9" ht="41.25" customHeight="1" x14ac:dyDescent="0.2">
      <c r="A87" s="78"/>
      <c r="B87" s="78"/>
      <c r="C87" s="81"/>
      <c r="D87" s="78"/>
      <c r="E87" s="97" t="s">
        <v>94</v>
      </c>
      <c r="F87" s="38"/>
      <c r="G87" s="38"/>
      <c r="H87" s="38"/>
      <c r="I87" s="49">
        <f>1700000+1471844+1021744+1662395+1000000+1500000</f>
        <v>8355983</v>
      </c>
    </row>
    <row r="88" spans="1:9" ht="51.75" hidden="1" customHeight="1" x14ac:dyDescent="0.2">
      <c r="A88" s="78"/>
      <c r="B88" s="78"/>
      <c r="C88" s="81"/>
      <c r="D88" s="78"/>
      <c r="E88" s="97"/>
      <c r="F88" s="38"/>
      <c r="G88" s="38"/>
      <c r="H88" s="38"/>
      <c r="I88" s="49"/>
    </row>
    <row r="89" spans="1:9" ht="51.75" hidden="1" customHeight="1" x14ac:dyDescent="0.2">
      <c r="A89" s="78"/>
      <c r="B89" s="78"/>
      <c r="C89" s="81"/>
      <c r="D89" s="78"/>
      <c r="E89" s="97"/>
      <c r="F89" s="38"/>
      <c r="G89" s="38"/>
      <c r="H89" s="38"/>
      <c r="I89" s="49"/>
    </row>
    <row r="90" spans="1:9" ht="51.75" hidden="1" customHeight="1" x14ac:dyDescent="0.2">
      <c r="A90" s="78"/>
      <c r="B90" s="78"/>
      <c r="C90" s="81"/>
      <c r="D90" s="78"/>
      <c r="E90" s="97"/>
      <c r="F90" s="38"/>
      <c r="G90" s="38"/>
      <c r="H90" s="38"/>
      <c r="I90" s="49"/>
    </row>
    <row r="91" spans="1:9" ht="51.75" hidden="1" customHeight="1" x14ac:dyDescent="0.2">
      <c r="A91" s="78"/>
      <c r="B91" s="78"/>
      <c r="C91" s="81"/>
      <c r="D91" s="78"/>
      <c r="E91" s="97"/>
      <c r="F91" s="38"/>
      <c r="G91" s="38"/>
      <c r="H91" s="38"/>
      <c r="I91" s="49"/>
    </row>
    <row r="92" spans="1:9" s="70" customFormat="1" ht="40.5" customHeight="1" x14ac:dyDescent="0.25">
      <c r="A92" s="78">
        <v>4816420</v>
      </c>
      <c r="B92" s="78">
        <v>6420</v>
      </c>
      <c r="C92" s="82"/>
      <c r="D92" s="110" t="s">
        <v>76</v>
      </c>
      <c r="E92" s="108"/>
      <c r="F92" s="71"/>
      <c r="G92" s="36"/>
      <c r="H92" s="36"/>
      <c r="I92" s="47">
        <f>I93</f>
        <v>299000</v>
      </c>
    </row>
    <row r="93" spans="1:9" s="14" customFormat="1" ht="58.5" customHeight="1" x14ac:dyDescent="0.2">
      <c r="A93" s="83">
        <v>4816421</v>
      </c>
      <c r="B93" s="83">
        <v>6421</v>
      </c>
      <c r="C93" s="84" t="s">
        <v>77</v>
      </c>
      <c r="D93" s="112" t="s">
        <v>75</v>
      </c>
      <c r="E93" s="113" t="s">
        <v>78</v>
      </c>
      <c r="F93" s="37"/>
      <c r="G93" s="37"/>
      <c r="H93" s="37"/>
      <c r="I93" s="76">
        <v>299000</v>
      </c>
    </row>
    <row r="94" spans="1:9" ht="83.25" customHeight="1" x14ac:dyDescent="0.2">
      <c r="A94" s="78">
        <v>4817310</v>
      </c>
      <c r="B94" s="78">
        <v>7310</v>
      </c>
      <c r="C94" s="85" t="s">
        <v>26</v>
      </c>
      <c r="D94" s="86" t="s">
        <v>25</v>
      </c>
      <c r="E94" s="105" t="s">
        <v>39</v>
      </c>
      <c r="F94" s="75"/>
      <c r="G94" s="38"/>
      <c r="H94" s="38"/>
      <c r="I94" s="47">
        <v>25000</v>
      </c>
    </row>
    <row r="95" spans="1:9" ht="43.5" hidden="1" customHeight="1" x14ac:dyDescent="0.2">
      <c r="A95" s="2"/>
      <c r="B95" s="2"/>
      <c r="C95" s="4"/>
      <c r="D95" s="2"/>
      <c r="E95" s="97"/>
      <c r="F95" s="36"/>
      <c r="G95" s="36"/>
      <c r="H95" s="36"/>
      <c r="I95" s="47"/>
    </row>
    <row r="96" spans="1:9" hidden="1" x14ac:dyDescent="0.2">
      <c r="A96" s="2"/>
      <c r="B96" s="2"/>
      <c r="C96" s="4"/>
      <c r="D96" s="2"/>
      <c r="E96" s="97"/>
      <c r="F96" s="38"/>
      <c r="G96" s="38"/>
      <c r="H96" s="38"/>
      <c r="I96" s="49"/>
    </row>
    <row r="97" spans="1:15" hidden="1" x14ac:dyDescent="0.2">
      <c r="A97" s="2"/>
      <c r="B97" s="2"/>
      <c r="C97" s="4"/>
      <c r="D97" s="2"/>
      <c r="E97" s="97"/>
      <c r="F97" s="38"/>
      <c r="G97" s="38"/>
      <c r="H97" s="38"/>
      <c r="I97" s="49"/>
    </row>
    <row r="98" spans="1:15" hidden="1" x14ac:dyDescent="0.2">
      <c r="A98" s="2"/>
      <c r="B98" s="2"/>
      <c r="C98" s="4"/>
      <c r="D98" s="2"/>
      <c r="E98" s="97"/>
      <c r="F98" s="38"/>
      <c r="G98" s="38"/>
      <c r="H98" s="38"/>
      <c r="I98" s="49"/>
    </row>
    <row r="99" spans="1:15" ht="94.5" customHeight="1" x14ac:dyDescent="0.2">
      <c r="A99" s="2">
        <v>4818070</v>
      </c>
      <c r="B99" s="2">
        <v>8070</v>
      </c>
      <c r="C99" s="4" t="s">
        <v>6</v>
      </c>
      <c r="D99" s="2" t="s">
        <v>27</v>
      </c>
      <c r="E99" s="97" t="s">
        <v>39</v>
      </c>
      <c r="F99" s="36"/>
      <c r="G99" s="36"/>
      <c r="H99" s="36"/>
      <c r="I99" s="47">
        <v>75000</v>
      </c>
    </row>
    <row r="100" spans="1:15" ht="33" hidden="1" customHeight="1" x14ac:dyDescent="0.2">
      <c r="A100" s="2"/>
      <c r="B100" s="2"/>
      <c r="C100" s="4"/>
      <c r="D100" s="2"/>
      <c r="E100" s="97"/>
      <c r="F100" s="36"/>
      <c r="G100" s="36"/>
      <c r="H100" s="36"/>
      <c r="I100" s="47"/>
    </row>
    <row r="101" spans="1:15" hidden="1" x14ac:dyDescent="0.2">
      <c r="A101" s="2"/>
      <c r="B101" s="2"/>
      <c r="C101" s="4"/>
      <c r="D101" s="2"/>
      <c r="E101" s="97"/>
      <c r="F101" s="36"/>
      <c r="G101" s="36"/>
      <c r="H101" s="36"/>
      <c r="I101" s="47"/>
    </row>
    <row r="102" spans="1:15" hidden="1" x14ac:dyDescent="0.2">
      <c r="A102" s="2"/>
      <c r="B102" s="2"/>
      <c r="C102" s="4"/>
      <c r="D102" s="2"/>
      <c r="E102" s="97"/>
      <c r="F102" s="36"/>
      <c r="G102" s="36"/>
      <c r="H102" s="36"/>
      <c r="I102" s="47"/>
    </row>
    <row r="103" spans="1:15" hidden="1" x14ac:dyDescent="0.2">
      <c r="A103" s="2"/>
      <c r="B103" s="2"/>
      <c r="C103" s="4"/>
      <c r="D103" s="2"/>
      <c r="E103" s="97"/>
      <c r="F103" s="36"/>
      <c r="G103" s="36"/>
      <c r="H103" s="36"/>
      <c r="I103" s="47"/>
    </row>
    <row r="104" spans="1:15" hidden="1" x14ac:dyDescent="0.2">
      <c r="A104" s="2"/>
      <c r="B104" s="2"/>
      <c r="C104" s="4"/>
      <c r="D104" s="2"/>
      <c r="E104" s="97"/>
      <c r="F104" s="36"/>
      <c r="G104" s="36"/>
      <c r="H104" s="36"/>
      <c r="I104" s="47"/>
    </row>
    <row r="105" spans="1:15" s="24" customFormat="1" ht="33" customHeight="1" x14ac:dyDescent="0.3">
      <c r="A105" s="58"/>
      <c r="B105" s="58"/>
      <c r="C105" s="59"/>
      <c r="D105" s="61" t="s">
        <v>0</v>
      </c>
      <c r="E105" s="106"/>
      <c r="F105" s="69"/>
      <c r="G105" s="69"/>
      <c r="H105" s="69"/>
      <c r="I105" s="60">
        <f>I28+I54+I21+I16+I25+I8</f>
        <v>192368908</v>
      </c>
    </row>
    <row r="107" spans="1:15" s="90" customFormat="1" ht="42.75" customHeight="1" x14ac:dyDescent="0.2">
      <c r="A107" s="125" t="s">
        <v>87</v>
      </c>
      <c r="B107" s="125"/>
      <c r="C107" s="125"/>
      <c r="D107" s="125"/>
      <c r="E107" s="125"/>
      <c r="F107" s="125"/>
      <c r="G107" s="125"/>
      <c r="H107" s="125"/>
      <c r="I107" s="125"/>
      <c r="J107" s="15"/>
      <c r="K107" s="15"/>
      <c r="L107" s="15"/>
      <c r="M107" s="15"/>
      <c r="N107" s="15"/>
      <c r="O107" s="15"/>
    </row>
    <row r="108" spans="1:15" s="90" customFormat="1" ht="20.25" customHeight="1" x14ac:dyDescent="0.2">
      <c r="A108" s="127" t="s">
        <v>88</v>
      </c>
      <c r="B108" s="127"/>
      <c r="C108" s="127"/>
      <c r="D108" s="127"/>
      <c r="E108" s="127"/>
      <c r="F108" s="127"/>
      <c r="G108" s="127"/>
      <c r="H108" s="127"/>
      <c r="I108" s="127"/>
      <c r="J108" s="88"/>
      <c r="K108" s="88"/>
      <c r="L108" s="88"/>
      <c r="M108" s="88"/>
      <c r="N108" s="88"/>
      <c r="O108" s="88"/>
    </row>
    <row r="109" spans="1:15" s="90" customFormat="1" ht="20.25" customHeight="1" x14ac:dyDescent="0.2">
      <c r="A109" s="128" t="s">
        <v>89</v>
      </c>
      <c r="B109" s="128"/>
      <c r="C109" s="128"/>
      <c r="D109" s="128"/>
      <c r="E109" s="128"/>
      <c r="F109" s="128"/>
      <c r="G109" s="128"/>
      <c r="H109" s="128"/>
      <c r="I109" s="128"/>
      <c r="J109" s="89"/>
      <c r="K109" s="89"/>
      <c r="L109" s="89"/>
      <c r="M109" s="89"/>
      <c r="N109" s="89"/>
      <c r="O109" s="89"/>
    </row>
    <row r="110" spans="1:15" s="90" customFormat="1" ht="36.75" customHeight="1" x14ac:dyDescent="0.2">
      <c r="A110" s="127" t="s">
        <v>90</v>
      </c>
      <c r="B110" s="127"/>
      <c r="C110" s="127"/>
      <c r="D110" s="127"/>
      <c r="E110" s="127"/>
      <c r="F110" s="127"/>
      <c r="G110" s="127"/>
      <c r="H110" s="127"/>
      <c r="I110" s="127"/>
      <c r="J110" s="87"/>
      <c r="K110" s="87"/>
      <c r="L110" s="87"/>
      <c r="M110" s="87"/>
      <c r="N110" s="87"/>
      <c r="O110" s="87"/>
    </row>
    <row r="111" spans="1:15" s="90" customFormat="1" ht="21" customHeight="1" x14ac:dyDescent="0.2">
      <c r="A111" s="128" t="s">
        <v>91</v>
      </c>
      <c r="B111" s="128"/>
      <c r="C111" s="128"/>
      <c r="D111" s="128"/>
      <c r="E111" s="128"/>
      <c r="F111" s="128"/>
      <c r="G111" s="128"/>
      <c r="H111" s="128"/>
      <c r="I111" s="128"/>
      <c r="J111" s="89"/>
      <c r="K111" s="89"/>
      <c r="L111" s="89"/>
      <c r="M111" s="89"/>
      <c r="N111" s="89"/>
      <c r="O111" s="89"/>
    </row>
    <row r="113" spans="1:9" s="44" customFormat="1" ht="32.25" customHeight="1" x14ac:dyDescent="0.3">
      <c r="A113" s="126" t="s">
        <v>48</v>
      </c>
      <c r="B113" s="126"/>
      <c r="C113" s="126"/>
      <c r="D113" s="126"/>
      <c r="E113" s="107"/>
      <c r="F113" s="42"/>
      <c r="G113" s="124" t="s">
        <v>49</v>
      </c>
      <c r="H113" s="124"/>
      <c r="I113" s="42"/>
    </row>
    <row r="114" spans="1:9" s="44" customFormat="1" ht="32.25" customHeight="1" x14ac:dyDescent="0.3">
      <c r="A114" s="43"/>
      <c r="B114" s="43"/>
      <c r="C114" s="43"/>
      <c r="D114" s="42"/>
      <c r="E114" s="107"/>
      <c r="F114" s="42"/>
      <c r="G114" s="42"/>
      <c r="H114" s="42"/>
      <c r="I114" s="42"/>
    </row>
    <row r="115" spans="1:9" s="44" customFormat="1" ht="32.25" customHeight="1" x14ac:dyDescent="0.3">
      <c r="A115" s="43"/>
      <c r="B115" s="43"/>
      <c r="C115" s="43"/>
      <c r="D115" s="42"/>
      <c r="E115" s="107"/>
      <c r="F115" s="42"/>
      <c r="G115" s="42"/>
      <c r="H115" s="42"/>
      <c r="I115" s="109">
        <f>I46+I87</f>
        <v>24671684</v>
      </c>
    </row>
    <row r="116" spans="1:9" s="44" customFormat="1" ht="32.25" customHeight="1" x14ac:dyDescent="0.3">
      <c r="A116" s="43"/>
      <c r="B116" s="43"/>
      <c r="C116" s="43"/>
      <c r="D116" s="42"/>
      <c r="E116" s="107"/>
      <c r="F116" s="42"/>
      <c r="G116" s="42"/>
      <c r="H116" s="42"/>
      <c r="I116" s="42"/>
    </row>
    <row r="117" spans="1:9" s="44" customFormat="1" ht="32.25" customHeight="1" x14ac:dyDescent="0.3">
      <c r="A117" s="43"/>
      <c r="B117" s="43"/>
      <c r="C117" s="43"/>
      <c r="D117" s="42"/>
      <c r="E117" s="107"/>
      <c r="F117" s="42"/>
      <c r="G117" s="42"/>
      <c r="H117" s="42"/>
      <c r="I117" s="42"/>
    </row>
    <row r="118" spans="1:9" s="44" customFormat="1" ht="32.25" customHeight="1" x14ac:dyDescent="0.3">
      <c r="A118" s="43"/>
      <c r="B118" s="43"/>
      <c r="C118" s="43"/>
      <c r="D118" s="42"/>
      <c r="E118" s="107"/>
      <c r="F118" s="42"/>
      <c r="G118" s="42"/>
      <c r="H118" s="42"/>
      <c r="I118" s="42"/>
    </row>
  </sheetData>
  <mergeCells count="11">
    <mergeCell ref="A111:I111"/>
    <mergeCell ref="H3:I3"/>
    <mergeCell ref="A5:I5"/>
    <mergeCell ref="H1:I1"/>
    <mergeCell ref="H2:I2"/>
    <mergeCell ref="G113:H113"/>
    <mergeCell ref="A107:I107"/>
    <mergeCell ref="A113:D113"/>
    <mergeCell ref="A108:I108"/>
    <mergeCell ref="A109:I109"/>
    <mergeCell ref="A110:I110"/>
  </mergeCells>
  <phoneticPr fontId="23" type="noConversion"/>
  <printOptions horizontalCentered="1"/>
  <pageMargins left="0.21" right="0" top="0.31496062992125984" bottom="0.31496062992125984" header="0.23622047244094491" footer="0.19685039370078741"/>
  <pageSetup paperSize="9" scale="75" orientation="landscape" r:id="rId1"/>
  <headerFooter alignWithMargins="0">
    <oddFooter>&amp;R&amp;P</oddFooter>
  </headerFooter>
  <rowBreaks count="1" manualBreakCount="1">
    <brk id="60" max="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8392D166-1203-4152-8EE8-59D3BC5E4EB9}">
  <ds:schemaRefs>
    <ds:schemaRef ds:uri="acedc1b3-a6a6-4744-bb8f-c9b717f8a9c9"/>
    <ds:schemaRef ds:uri="http://purl.org/dc/elements/1.1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дод.6</vt:lpstr>
      <vt:lpstr>дод.6!Заголовки_для_печати</vt:lpstr>
      <vt:lpstr>дод.6!Область_печати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2017-01-04T08:59:06Z</cp:lastPrinted>
  <dcterms:created xsi:type="dcterms:W3CDTF">2014-01-17T10:52:16Z</dcterms:created>
  <dcterms:modified xsi:type="dcterms:W3CDTF">2017-01-05T07:37:35Z</dcterms:modified>
</cp:coreProperties>
</file>