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240" yWindow="300" windowWidth="18795" windowHeight="11640"/>
  </bookViews>
  <sheets>
    <sheet name="сторінка 1" sheetId="1" r:id="rId1"/>
    <sheet name="Лист1" sheetId="4" state="hidden" r:id="rId2"/>
    <sheet name="розрах дотації" sheetId="3" state="hidden" r:id="rId3"/>
  </sheets>
  <definedNames>
    <definedName name="_xlnm.Print_Titles" localSheetId="0">'сторінка 1'!$10:$14</definedName>
    <definedName name="_xlnm.Print_Area" localSheetId="0">'сторінка 1'!$A$1:$G$26</definedName>
  </definedNames>
  <calcPr calcId="162913" fullCalcOnLoad="1"/>
</workbook>
</file>

<file path=xl/calcChain.xml><?xml version="1.0" encoding="utf-8"?>
<calcChain xmlns="http://schemas.openxmlformats.org/spreadsheetml/2006/main">
  <c r="C19" i="1" l="1"/>
  <c r="D18" i="1"/>
  <c r="D17" i="1" s="1"/>
  <c r="C20" i="1"/>
  <c r="C21" i="1"/>
  <c r="C18" i="1"/>
  <c r="G18" i="1"/>
  <c r="G22" i="1"/>
  <c r="F8" i="4"/>
  <c r="C6" i="4"/>
  <c r="E6" i="4" s="1"/>
  <c r="C4" i="4"/>
  <c r="E4" i="4" s="1"/>
  <c r="B8" i="4"/>
  <c r="C7" i="4" s="1"/>
  <c r="E7" i="4" s="1"/>
  <c r="K15" i="3"/>
  <c r="L12" i="3"/>
  <c r="L13" i="3"/>
  <c r="L15" i="3" s="1"/>
  <c r="L14" i="3"/>
  <c r="J14" i="3"/>
  <c r="J13" i="3"/>
  <c r="J12" i="3"/>
  <c r="J15" i="3"/>
  <c r="G14" i="3"/>
  <c r="G13" i="3"/>
  <c r="G12" i="3"/>
  <c r="B15" i="3"/>
  <c r="G28" i="1"/>
  <c r="D16" i="1" l="1"/>
  <c r="C17" i="1"/>
  <c r="G17" i="1"/>
  <c r="C5" i="4"/>
  <c r="E5" i="4" s="1"/>
  <c r="G5" i="4" s="1"/>
  <c r="C16" i="1" l="1"/>
  <c r="D15" i="1"/>
  <c r="G16" i="1"/>
  <c r="C8" i="4"/>
  <c r="E8" i="4"/>
  <c r="D22" i="1" l="1"/>
  <c r="C22" i="1" s="1"/>
  <c r="C15" i="1"/>
  <c r="G15" i="1"/>
</calcChain>
</file>

<file path=xl/sharedStrings.xml><?xml version="1.0" encoding="utf-8"?>
<sst xmlns="http://schemas.openxmlformats.org/spreadsheetml/2006/main" count="43" uniqueCount="43">
  <si>
    <t>Код</t>
  </si>
  <si>
    <t>Загальний фонд</t>
  </si>
  <si>
    <t>Спеціальний фонд</t>
  </si>
  <si>
    <t>Разом</t>
  </si>
  <si>
    <t>у т.ч. бюджет розвитку</t>
  </si>
  <si>
    <t>Всього доходів</t>
  </si>
  <si>
    <t>(грн.)</t>
  </si>
  <si>
    <t>Додаток 1</t>
  </si>
  <si>
    <t xml:space="preserve">Назва району </t>
  </si>
  <si>
    <t>Всього                                        (грн.)</t>
  </si>
  <si>
    <t xml:space="preserve">Норматив щоденного відрахування            (у відсотках від обсягу доходів загального фонду міського бюджету  з врахуванням дотації вирівнювання з державного бюджету)  </t>
  </si>
  <si>
    <t xml:space="preserve">Першотравневий </t>
  </si>
  <si>
    <t xml:space="preserve">Садгірський </t>
  </si>
  <si>
    <t xml:space="preserve">Шевченківський </t>
  </si>
  <si>
    <t xml:space="preserve">Разом </t>
  </si>
  <si>
    <t>Х</t>
  </si>
  <si>
    <t xml:space="preserve">Обсяг дотації вирівнювання районним у місті бюджетам                                    на 2011 рік </t>
  </si>
  <si>
    <t>6=(гр3+гр4)</t>
  </si>
  <si>
    <t>11010100 </t>
  </si>
  <si>
    <t>11010200 </t>
  </si>
  <si>
    <t>11010400 </t>
  </si>
  <si>
    <t>11010500 </t>
  </si>
  <si>
    <t>Всього ПДФО</t>
  </si>
  <si>
    <t>Надходження за 11 місяців</t>
  </si>
  <si>
    <t>Пиома вага</t>
  </si>
  <si>
    <t>прогноз  ПДФО на 2013 рік</t>
  </si>
  <si>
    <t xml:space="preserve">Всього </t>
  </si>
  <si>
    <t>Найменування згідно з класифікацією доходів бюджету</t>
  </si>
  <si>
    <t>Всього</t>
  </si>
  <si>
    <t>до рішення міської ради</t>
  </si>
  <si>
    <t xml:space="preserve">VІІ скликання </t>
  </si>
  <si>
    <t>Чернівецький міський голова                                                                                           О.Каспрук</t>
  </si>
  <si>
    <t xml:space="preserve">Офіційні трансферти </t>
  </si>
  <si>
    <t>Від органів державного управління</t>
  </si>
  <si>
    <t>Субвенції</t>
  </si>
  <si>
    <t>Субвенція з державного бюджету місцевим бюджетам 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</t>
  </si>
  <si>
    <t>Субвенція з державного бюджету місцевим бюджетам на будівництво (придбання) житла для сімей загиблих військовослужбовців, які брали безпосередню участь в антитерористичній операції, а також для інвалідів I - II групи з числа військовослужбовців, які брали участь у зазначеній операції, та потребують поліпшення житлових умов </t>
  </si>
  <si>
    <t>41035800 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</si>
  <si>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 </t>
  </si>
  <si>
    <t>41034500 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</si>
  <si>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</si>
  <si>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Зміни до доходів міського бюджету на 2016 рік</t>
  </si>
  <si>
    <t>29.12.2016   № 519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</si>
</sst>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0" formatCode="_-* #,##0.00&quot;р.&quot;_-;\-* #,##0.00&quot;р.&quot;_-;_-* &quot;-&quot;??&quot;р.&quot;_-;_-@_-"/>
    <numFmt numFmtId="184" formatCode="0.0"/>
    <numFmt numFmtId="185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6"/>
      <name val="Times New Roman Cyr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0" fontId="5" fillId="0" borderId="0"/>
  </cellStyleXfs>
  <cellXfs count="62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6" fillId="0" borderId="0" xfId="0" applyFont="1"/>
    <xf numFmtId="0" fontId="2" fillId="0" borderId="0" xfId="2" applyFont="1" applyBorder="1" applyAlignment="1">
      <alignment horizont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70" fontId="9" fillId="0" borderId="0" xfId="1" applyFont="1" applyAlignment="1">
      <alignment horizontal="center"/>
    </xf>
    <xf numFmtId="170" fontId="9" fillId="0" borderId="0" xfId="1" applyFont="1" applyAlignment="1">
      <alignment horizontal="left"/>
    </xf>
    <xf numFmtId="170" fontId="9" fillId="0" borderId="0" xfId="1" applyFont="1" applyAlignment="1"/>
    <xf numFmtId="0" fontId="10" fillId="0" borderId="0" xfId="2" applyFont="1" applyBorder="1" applyAlignment="1">
      <alignment vertical="top" wrapText="1"/>
    </xf>
    <xf numFmtId="0" fontId="4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185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right" vertical="top"/>
    </xf>
    <xf numFmtId="0" fontId="0" fillId="0" borderId="0" xfId="0" applyAlignment="1">
      <alignment vertical="top"/>
    </xf>
    <xf numFmtId="0" fontId="12" fillId="0" borderId="1" xfId="0" applyFont="1" applyFill="1" applyBorder="1" applyAlignment="1">
      <alignment horizontal="justify" vertical="top" wrapText="1"/>
    </xf>
    <xf numFmtId="0" fontId="12" fillId="0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185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84" fontId="0" fillId="0" borderId="1" xfId="0" applyNumberFormat="1" applyBorder="1"/>
    <xf numFmtId="0" fontId="3" fillId="0" borderId="1" xfId="0" applyFont="1" applyFill="1" applyBorder="1" applyAlignment="1">
      <alignment horizontal="center" vertical="top" wrapText="1"/>
    </xf>
    <xf numFmtId="184" fontId="0" fillId="0" borderId="0" xfId="0" applyNumberFormat="1"/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0" fontId="12" fillId="0" borderId="0" xfId="2" applyFont="1" applyBorder="1" applyAlignment="1">
      <alignment horizontal="center"/>
    </xf>
    <xf numFmtId="0" fontId="6" fillId="0" borderId="0" xfId="0" applyFont="1" applyAlignment="1">
      <alignment horizontal="center"/>
    </xf>
    <xf numFmtId="2" fontId="12" fillId="0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justify" vertical="top" wrapText="1"/>
    </xf>
    <xf numFmtId="0" fontId="14" fillId="0" borderId="0" xfId="0" applyFont="1" applyFill="1"/>
    <xf numFmtId="0" fontId="14" fillId="0" borderId="0" xfId="0" applyFont="1"/>
    <xf numFmtId="0" fontId="14" fillId="0" borderId="0" xfId="0" applyFont="1" applyAlignment="1">
      <alignment horizontal="left" vertical="top" wrapText="1"/>
    </xf>
    <xf numFmtId="0" fontId="12" fillId="0" borderId="1" xfId="0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right" wrapText="1"/>
    </xf>
    <xf numFmtId="0" fontId="12" fillId="0" borderId="0" xfId="0" applyFont="1"/>
    <xf numFmtId="0" fontId="15" fillId="0" borderId="0" xfId="0" applyFont="1"/>
    <xf numFmtId="0" fontId="16" fillId="0" borderId="0" xfId="0" applyFont="1"/>
    <xf numFmtId="0" fontId="16" fillId="0" borderId="0" xfId="0" applyFont="1" applyFill="1"/>
    <xf numFmtId="2" fontId="6" fillId="0" borderId="0" xfId="0" applyNumberFormat="1" applyFont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14" fillId="0" borderId="0" xfId="0" applyFont="1" applyFill="1" applyAlignment="1">
      <alignment horizontal="left" vertical="top" wrapText="1"/>
    </xf>
    <xf numFmtId="0" fontId="13" fillId="0" borderId="0" xfId="2" applyFont="1" applyAlignment="1">
      <alignment horizontal="justify"/>
    </xf>
    <xf numFmtId="0" fontId="14" fillId="0" borderId="0" xfId="0" applyFont="1" applyAlignment="1">
      <alignment horizontal="left" vertical="top" wrapText="1"/>
    </xf>
    <xf numFmtId="0" fontId="12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3" fillId="0" borderId="0" xfId="2" applyFont="1" applyBorder="1" applyAlignment="1">
      <alignment horizontal="center"/>
    </xf>
    <xf numFmtId="170" fontId="9" fillId="0" borderId="0" xfId="1" applyFont="1" applyAlignment="1">
      <alignment horizontal="left"/>
    </xf>
    <xf numFmtId="0" fontId="10" fillId="0" borderId="0" xfId="2" applyFont="1" applyBorder="1" applyAlignment="1">
      <alignment horizontal="center" vertical="top" wrapText="1"/>
    </xf>
    <xf numFmtId="0" fontId="7" fillId="0" borderId="0" xfId="2" applyFont="1" applyAlignment="1"/>
  </cellXfs>
  <cellStyles count="3">
    <cellStyle name="Денежный" xfId="1" builtinId="4"/>
    <cellStyle name="Обычный" xfId="0" builtinId="0"/>
    <cellStyle name="Обычный_ОБЛАСТІ 2002 РІЙОНИ 200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zoomScale="75" zoomScaleNormal="75" zoomScaleSheetLayoutView="75" workbookViewId="0">
      <pane ySplit="14" topLeftCell="A15" activePane="bottomLeft" state="frozen"/>
      <selection pane="bottomLeft" activeCell="H4" sqref="H4"/>
    </sheetView>
  </sheetViews>
  <sheetFormatPr defaultColWidth="11.28515625" defaultRowHeight="18.75" x14ac:dyDescent="0.3"/>
  <cols>
    <col min="1" max="1" width="12.42578125" style="35" customWidth="1"/>
    <col min="2" max="2" width="122.28515625" style="2" customWidth="1"/>
    <col min="3" max="4" width="16.140625" style="2" customWidth="1"/>
    <col min="5" max="5" width="16.28515625" style="2" customWidth="1"/>
    <col min="6" max="6" width="13.28515625" style="2" customWidth="1"/>
    <col min="7" max="7" width="15" style="2" hidden="1" customWidth="1"/>
    <col min="8" max="8" width="15" style="2" customWidth="1"/>
    <col min="9" max="16384" width="11.28515625" style="2"/>
  </cols>
  <sheetData>
    <row r="1" spans="1:8" ht="21" customHeight="1" x14ac:dyDescent="0.3">
      <c r="D1" s="41" t="s">
        <v>7</v>
      </c>
      <c r="E1" s="42"/>
      <c r="F1" s="42"/>
      <c r="G1" s="42"/>
    </row>
    <row r="2" spans="1:8" ht="22.5" customHeight="1" x14ac:dyDescent="0.3">
      <c r="D2" s="55" t="s">
        <v>29</v>
      </c>
      <c r="E2" s="55"/>
      <c r="F2" s="55"/>
      <c r="G2" s="55"/>
      <c r="H2" s="20"/>
    </row>
    <row r="3" spans="1:8" ht="20.25" x14ac:dyDescent="0.3">
      <c r="D3" s="57" t="s">
        <v>30</v>
      </c>
      <c r="E3" s="57"/>
      <c r="F3" s="57"/>
      <c r="G3" s="57"/>
      <c r="H3" s="20"/>
    </row>
    <row r="4" spans="1:8" ht="21.75" customHeight="1" x14ac:dyDescent="0.3">
      <c r="D4" s="53" t="s">
        <v>42</v>
      </c>
      <c r="E4" s="53"/>
      <c r="F4" s="53"/>
      <c r="G4" s="53"/>
      <c r="H4" s="20"/>
    </row>
    <row r="5" spans="1:8" ht="15.75" customHeight="1" x14ac:dyDescent="0.3">
      <c r="D5" s="43"/>
      <c r="E5" s="43"/>
      <c r="F5" s="43"/>
      <c r="G5" s="43"/>
      <c r="H5" s="20"/>
    </row>
    <row r="6" spans="1:8" ht="15" customHeight="1" x14ac:dyDescent="0.3">
      <c r="D6" s="43"/>
      <c r="E6" s="43"/>
      <c r="F6" s="43"/>
      <c r="G6" s="43"/>
      <c r="H6" s="20"/>
    </row>
    <row r="7" spans="1:8" ht="22.5" x14ac:dyDescent="0.3">
      <c r="A7" s="58" t="s">
        <v>41</v>
      </c>
      <c r="B7" s="58"/>
      <c r="C7" s="58"/>
      <c r="D7" s="58"/>
      <c r="E7" s="58"/>
      <c r="F7" s="58"/>
      <c r="G7" s="58"/>
      <c r="H7" s="34"/>
    </row>
    <row r="8" spans="1:8" ht="15" customHeight="1" x14ac:dyDescent="0.3">
      <c r="D8" s="20"/>
      <c r="E8" s="20"/>
      <c r="F8" s="20"/>
      <c r="G8" s="20"/>
      <c r="H8" s="20"/>
    </row>
    <row r="9" spans="1:8" x14ac:dyDescent="0.3">
      <c r="F9" s="28" t="s">
        <v>6</v>
      </c>
      <c r="H9" s="28"/>
    </row>
    <row r="10" spans="1:8" x14ac:dyDescent="0.3">
      <c r="A10" s="51" t="s">
        <v>0</v>
      </c>
      <c r="B10" s="51" t="s">
        <v>27</v>
      </c>
      <c r="C10" s="51" t="s">
        <v>26</v>
      </c>
      <c r="D10" s="51" t="s">
        <v>1</v>
      </c>
      <c r="E10" s="52" t="s">
        <v>2</v>
      </c>
      <c r="F10" s="52"/>
      <c r="G10" s="56" t="s">
        <v>3</v>
      </c>
      <c r="H10" s="30"/>
    </row>
    <row r="11" spans="1:8" x14ac:dyDescent="0.3">
      <c r="A11" s="51"/>
      <c r="B11" s="51"/>
      <c r="C11" s="51"/>
      <c r="D11" s="51"/>
      <c r="E11" s="51" t="s">
        <v>28</v>
      </c>
      <c r="F11" s="51" t="s">
        <v>4</v>
      </c>
      <c r="G11" s="56"/>
      <c r="H11" s="30"/>
    </row>
    <row r="12" spans="1:8" x14ac:dyDescent="0.3">
      <c r="A12" s="51"/>
      <c r="B12" s="51"/>
      <c r="C12" s="51"/>
      <c r="D12" s="51"/>
      <c r="E12" s="51"/>
      <c r="F12" s="51"/>
      <c r="G12" s="56"/>
      <c r="H12" s="30"/>
    </row>
    <row r="13" spans="1:8" x14ac:dyDescent="0.3">
      <c r="A13" s="51"/>
      <c r="B13" s="51"/>
      <c r="C13" s="51"/>
      <c r="D13" s="51"/>
      <c r="E13" s="51"/>
      <c r="F13" s="51"/>
      <c r="G13" s="56"/>
      <c r="H13" s="30"/>
    </row>
    <row r="14" spans="1:8" ht="18.75" customHeight="1" x14ac:dyDescent="0.3">
      <c r="A14" s="29">
        <v>1</v>
      </c>
      <c r="B14" s="29">
        <v>2</v>
      </c>
      <c r="C14" s="29">
        <v>3</v>
      </c>
      <c r="D14" s="29">
        <v>4</v>
      </c>
      <c r="E14" s="29">
        <v>5</v>
      </c>
      <c r="F14" s="29">
        <v>6</v>
      </c>
      <c r="G14" s="38" t="s">
        <v>17</v>
      </c>
      <c r="H14" s="31"/>
    </row>
    <row r="15" spans="1:8" s="46" customFormat="1" x14ac:dyDescent="0.3">
      <c r="A15" s="19">
        <v>40000000</v>
      </c>
      <c r="B15" s="19" t="s">
        <v>32</v>
      </c>
      <c r="C15" s="36">
        <f>D15+E15</f>
        <v>58147509.659999996</v>
      </c>
      <c r="D15" s="36">
        <f>D16</f>
        <v>58147509.659999996</v>
      </c>
      <c r="E15" s="36"/>
      <c r="F15" s="36"/>
      <c r="G15" s="44">
        <f>D15+E15</f>
        <v>58147509.659999996</v>
      </c>
      <c r="H15" s="32"/>
    </row>
    <row r="16" spans="1:8" s="47" customFormat="1" x14ac:dyDescent="0.3">
      <c r="A16" s="19">
        <v>41000000</v>
      </c>
      <c r="B16" s="18" t="s">
        <v>33</v>
      </c>
      <c r="C16" s="36">
        <f>D16+E16</f>
        <v>58147509.659999996</v>
      </c>
      <c r="D16" s="36">
        <f>D17</f>
        <v>58147509.659999996</v>
      </c>
      <c r="E16" s="36"/>
      <c r="F16" s="36"/>
      <c r="G16" s="44">
        <f>D16+E16</f>
        <v>58147509.659999996</v>
      </c>
      <c r="H16" s="32"/>
    </row>
    <row r="17" spans="1:8" s="48" customFormat="1" x14ac:dyDescent="0.3">
      <c r="A17" s="19">
        <v>41030000</v>
      </c>
      <c r="B17" s="18" t="s">
        <v>34</v>
      </c>
      <c r="C17" s="36">
        <f>D17+E17</f>
        <v>58147509.659999996</v>
      </c>
      <c r="D17" s="36">
        <f>D18+D19+D20+D21</f>
        <v>58147509.659999996</v>
      </c>
      <c r="E17" s="36"/>
      <c r="F17" s="36"/>
      <c r="G17" s="44">
        <f>D17+E17</f>
        <v>58147509.659999996</v>
      </c>
      <c r="H17" s="32"/>
    </row>
    <row r="18" spans="1:8" s="49" customFormat="1" ht="57.75" customHeight="1" x14ac:dyDescent="0.3">
      <c r="A18" s="39">
        <v>41030800</v>
      </c>
      <c r="B18" s="40" t="s">
        <v>35</v>
      </c>
      <c r="C18" s="36">
        <f>D18</f>
        <v>54312109.659999996</v>
      </c>
      <c r="D18" s="37">
        <f>2220105+52092004.66</f>
        <v>54312109.659999996</v>
      </c>
      <c r="E18" s="37"/>
      <c r="F18" s="37"/>
      <c r="G18" s="45">
        <f>D18+E18</f>
        <v>54312109.659999996</v>
      </c>
      <c r="H18" s="33"/>
    </row>
    <row r="19" spans="1:8" s="49" customFormat="1" ht="39" customHeight="1" x14ac:dyDescent="0.3">
      <c r="A19" s="39" t="s">
        <v>39</v>
      </c>
      <c r="B19" s="40" t="s">
        <v>40</v>
      </c>
      <c r="C19" s="36">
        <f>D19</f>
        <v>3000000</v>
      </c>
      <c r="D19" s="37">
        <v>3000000</v>
      </c>
      <c r="E19" s="37"/>
      <c r="F19" s="37"/>
      <c r="G19" s="45"/>
      <c r="H19" s="33"/>
    </row>
    <row r="20" spans="1:8" s="49" customFormat="1" ht="74.25" customHeight="1" x14ac:dyDescent="0.3">
      <c r="A20" s="39" t="s">
        <v>37</v>
      </c>
      <c r="B20" s="40" t="s">
        <v>38</v>
      </c>
      <c r="C20" s="36">
        <f>D20</f>
        <v>-116500</v>
      </c>
      <c r="D20" s="37">
        <v>-116500</v>
      </c>
      <c r="E20" s="37"/>
      <c r="F20" s="37"/>
      <c r="G20" s="45"/>
      <c r="H20" s="33"/>
    </row>
    <row r="21" spans="1:8" s="49" customFormat="1" ht="75.75" customHeight="1" x14ac:dyDescent="0.3">
      <c r="A21" s="39">
        <v>41036100</v>
      </c>
      <c r="B21" s="40" t="s">
        <v>36</v>
      </c>
      <c r="C21" s="36">
        <f>D21</f>
        <v>951900</v>
      </c>
      <c r="D21" s="37">
        <v>951900</v>
      </c>
      <c r="E21" s="37"/>
      <c r="F21" s="37"/>
      <c r="G21" s="45"/>
      <c r="H21" s="33"/>
    </row>
    <row r="22" spans="1:8" x14ac:dyDescent="0.3">
      <c r="A22" s="19"/>
      <c r="B22" s="18" t="s">
        <v>5</v>
      </c>
      <c r="C22" s="36">
        <f>D22+E22</f>
        <v>58147509.659999996</v>
      </c>
      <c r="D22" s="36">
        <f>D15</f>
        <v>58147509.659999996</v>
      </c>
      <c r="E22" s="36"/>
      <c r="F22" s="36"/>
      <c r="G22" s="36" t="e">
        <f>#REF!+#REF!</f>
        <v>#REF!</v>
      </c>
      <c r="H22" s="32"/>
    </row>
    <row r="23" spans="1:8" x14ac:dyDescent="0.3">
      <c r="C23" s="50"/>
    </row>
    <row r="24" spans="1:8" ht="12" customHeight="1" x14ac:dyDescent="0.3"/>
    <row r="25" spans="1:8" ht="14.25" customHeight="1" x14ac:dyDescent="0.3"/>
    <row r="26" spans="1:8" ht="22.5" x14ac:dyDescent="0.3">
      <c r="B26" s="54" t="s">
        <v>31</v>
      </c>
      <c r="C26" s="54"/>
      <c r="D26" s="54"/>
      <c r="E26" s="54"/>
      <c r="F26" s="54"/>
    </row>
    <row r="28" spans="1:8" ht="15.75" customHeight="1" x14ac:dyDescent="0.3">
      <c r="G28" s="2" t="e">
        <f>G22-#REF!</f>
        <v>#REF!</v>
      </c>
    </row>
  </sheetData>
  <mergeCells count="13">
    <mergeCell ref="A10:A13"/>
    <mergeCell ref="C10:C13"/>
    <mergeCell ref="B10:B13"/>
    <mergeCell ref="D10:D13"/>
    <mergeCell ref="E10:F10"/>
    <mergeCell ref="D4:G4"/>
    <mergeCell ref="B26:F26"/>
    <mergeCell ref="D2:G2"/>
    <mergeCell ref="G10:G13"/>
    <mergeCell ref="F11:F13"/>
    <mergeCell ref="E11:E13"/>
    <mergeCell ref="D3:G3"/>
    <mergeCell ref="A7:G7"/>
  </mergeCells>
  <phoneticPr fontId="2" type="noConversion"/>
  <printOptions horizontalCentered="1"/>
  <pageMargins left="0.55118110236220474" right="0.34" top="1.21" bottom="0.39370078740157483" header="0" footer="0.19685039370078741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A11" sqref="A11"/>
    </sheetView>
  </sheetViews>
  <sheetFormatPr defaultRowHeight="12.75" x14ac:dyDescent="0.2"/>
  <cols>
    <col min="1" max="1" width="15.85546875" customWidth="1"/>
    <col min="2" max="2" width="14.7109375" customWidth="1"/>
    <col min="3" max="3" width="10.5703125" bestFit="1" customWidth="1"/>
    <col min="5" max="5" width="11" bestFit="1" customWidth="1"/>
  </cols>
  <sheetData>
    <row r="3" spans="1:7" ht="25.5" x14ac:dyDescent="0.2">
      <c r="A3" s="22"/>
      <c r="B3" s="23" t="s">
        <v>23</v>
      </c>
      <c r="C3" s="22" t="s">
        <v>24</v>
      </c>
      <c r="D3" s="22" t="s">
        <v>25</v>
      </c>
      <c r="E3" s="22"/>
      <c r="F3" s="22"/>
    </row>
    <row r="4" spans="1:7" ht="15.75" x14ac:dyDescent="0.2">
      <c r="A4" s="1" t="s">
        <v>18</v>
      </c>
      <c r="B4" s="21">
        <v>206339.851</v>
      </c>
      <c r="C4" s="24">
        <f>B4/B8*100</f>
        <v>86.798697702258792</v>
      </c>
      <c r="D4" s="22"/>
      <c r="E4" s="25">
        <f>D8*C4/100</f>
        <v>262498.01037033426</v>
      </c>
      <c r="F4" s="25">
        <v>262400.8</v>
      </c>
    </row>
    <row r="5" spans="1:7" ht="15.75" x14ac:dyDescent="0.2">
      <c r="A5" s="1" t="s">
        <v>19</v>
      </c>
      <c r="B5" s="22">
        <v>17621.59</v>
      </c>
      <c r="C5" s="24">
        <f>B5/B8*100</f>
        <v>7.4126789179621273</v>
      </c>
      <c r="D5" s="22"/>
      <c r="E5" s="25">
        <f>D8*C5/100</f>
        <v>22417.542186563751</v>
      </c>
      <c r="F5" s="22">
        <v>22514.799999999999</v>
      </c>
      <c r="G5" s="27">
        <f>E5-F5</f>
        <v>-97.257813436248398</v>
      </c>
    </row>
    <row r="6" spans="1:7" ht="15.75" x14ac:dyDescent="0.2">
      <c r="A6" s="1" t="s">
        <v>20</v>
      </c>
      <c r="B6" s="22">
        <v>3905.0720000000001</v>
      </c>
      <c r="C6" s="24">
        <f>B6/B8*100</f>
        <v>1.6427033478547737</v>
      </c>
      <c r="D6" s="22"/>
      <c r="E6" s="25">
        <f>D8*C6/100</f>
        <v>4967.8897478359713</v>
      </c>
      <c r="F6" s="22">
        <v>4968</v>
      </c>
    </row>
    <row r="7" spans="1:7" ht="15.75" x14ac:dyDescent="0.2">
      <c r="A7" s="1" t="s">
        <v>21</v>
      </c>
      <c r="B7" s="22">
        <v>9855.7759999999998</v>
      </c>
      <c r="C7" s="24">
        <f>B7/B8*100</f>
        <v>4.1459200319243097</v>
      </c>
      <c r="D7" s="22"/>
      <c r="E7" s="25">
        <f>D8*C7/100</f>
        <v>12538.157695266005</v>
      </c>
      <c r="F7" s="22">
        <v>12538</v>
      </c>
    </row>
    <row r="8" spans="1:7" ht="15.75" x14ac:dyDescent="0.2">
      <c r="A8" s="26" t="s">
        <v>22</v>
      </c>
      <c r="B8" s="21">
        <f>SUM(B4:B7)</f>
        <v>237722.28899999999</v>
      </c>
      <c r="C8" s="24">
        <f>SUM(C4:C7)</f>
        <v>100</v>
      </c>
      <c r="D8" s="22">
        <v>302421.59999999998</v>
      </c>
      <c r="E8" s="25">
        <f>SUM(E4:E7)</f>
        <v>302421.60000000003</v>
      </c>
      <c r="F8" s="25">
        <f>SUM(F4:F7)</f>
        <v>302421.59999999998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3" sqref="C23"/>
    </sheetView>
  </sheetViews>
  <sheetFormatPr defaultRowHeight="12.75" x14ac:dyDescent="0.2"/>
  <cols>
    <col min="1" max="1" width="30.5703125" customWidth="1"/>
    <col min="2" max="2" width="12" customWidth="1"/>
    <col min="3" max="3" width="43" customWidth="1"/>
    <col min="4" max="4" width="6.42578125" customWidth="1"/>
    <col min="5" max="5" width="3.85546875" customWidth="1"/>
    <col min="6" max="6" width="10" bestFit="1" customWidth="1"/>
    <col min="10" max="10" width="12" bestFit="1" customWidth="1"/>
    <col min="12" max="12" width="11.5703125" customWidth="1"/>
  </cols>
  <sheetData>
    <row r="1" spans="1:12" ht="18.75" x14ac:dyDescent="0.3">
      <c r="A1" s="3"/>
      <c r="C1" s="4"/>
      <c r="D1" s="5"/>
      <c r="E1" s="5"/>
      <c r="F1" s="5"/>
    </row>
    <row r="2" spans="1:12" ht="18.75" x14ac:dyDescent="0.3">
      <c r="A2" s="6"/>
      <c r="B2" s="6"/>
      <c r="C2" s="59"/>
      <c r="D2" s="59"/>
      <c r="E2" s="59"/>
      <c r="F2" s="59"/>
    </row>
    <row r="3" spans="1:12" ht="18.75" x14ac:dyDescent="0.3">
      <c r="A3" s="6"/>
      <c r="B3" s="6"/>
      <c r="C3" s="8"/>
      <c r="D3" s="8"/>
      <c r="E3" s="8"/>
      <c r="F3" s="8"/>
    </row>
    <row r="4" spans="1:12" ht="18.75" x14ac:dyDescent="0.3">
      <c r="A4" s="6"/>
      <c r="B4" s="6"/>
      <c r="C4" s="7"/>
      <c r="D4" s="7"/>
      <c r="E4" s="7"/>
      <c r="F4" s="7"/>
    </row>
    <row r="5" spans="1:12" x14ac:dyDescent="0.2">
      <c r="A5" s="3"/>
    </row>
    <row r="6" spans="1:12" x14ac:dyDescent="0.2">
      <c r="A6" s="3"/>
    </row>
    <row r="7" spans="1:12" x14ac:dyDescent="0.2">
      <c r="A7" s="3"/>
    </row>
    <row r="8" spans="1:12" ht="48" customHeight="1" x14ac:dyDescent="0.2">
      <c r="A8" s="60" t="s">
        <v>16</v>
      </c>
      <c r="B8" s="60"/>
      <c r="C8" s="60"/>
      <c r="D8" s="9"/>
      <c r="E8" s="10"/>
      <c r="F8" s="10"/>
    </row>
    <row r="9" spans="1:12" ht="30" customHeight="1" x14ac:dyDescent="0.3">
      <c r="C9" s="11"/>
    </row>
    <row r="11" spans="1:12" ht="132.75" customHeight="1" x14ac:dyDescent="0.2">
      <c r="A11" s="12" t="s">
        <v>8</v>
      </c>
      <c r="B11" s="13" t="s">
        <v>9</v>
      </c>
      <c r="C11" s="13" t="s">
        <v>10</v>
      </c>
    </row>
    <row r="12" spans="1:12" ht="19.5" customHeight="1" x14ac:dyDescent="0.2">
      <c r="A12" s="14" t="s">
        <v>11</v>
      </c>
      <c r="B12" s="14">
        <v>16836000</v>
      </c>
      <c r="C12" s="15">
        <v>3.7309999999999999</v>
      </c>
      <c r="F12">
        <v>451333500</v>
      </c>
      <c r="G12">
        <f>B12/F12*100</f>
        <v>3.7302792724227207</v>
      </c>
      <c r="H12">
        <v>3.7309999999999999</v>
      </c>
      <c r="J12">
        <f>F12*H12/100</f>
        <v>16839252.885000002</v>
      </c>
      <c r="K12">
        <v>3.7320000000000002</v>
      </c>
      <c r="L12">
        <f>F12*K12/100</f>
        <v>16843766.219999999</v>
      </c>
    </row>
    <row r="13" spans="1:12" ht="18" customHeight="1" x14ac:dyDescent="0.2">
      <c r="A13" s="14" t="s">
        <v>12</v>
      </c>
      <c r="B13" s="14">
        <v>5991100</v>
      </c>
      <c r="C13" s="15">
        <v>1.3280000000000001</v>
      </c>
      <c r="G13">
        <f>B13/F12*100</f>
        <v>1.3274219618087291</v>
      </c>
      <c r="H13">
        <v>1.3280000000000001</v>
      </c>
      <c r="J13">
        <f>F12*H13/100</f>
        <v>5993708.8799999999</v>
      </c>
      <c r="K13">
        <v>1.3280000000000001</v>
      </c>
      <c r="L13">
        <f>F12*K13/100</f>
        <v>5993708.8799999999</v>
      </c>
    </row>
    <row r="14" spans="1:12" ht="18.75" x14ac:dyDescent="0.2">
      <c r="A14" s="14" t="s">
        <v>13</v>
      </c>
      <c r="B14" s="14">
        <v>19957500</v>
      </c>
      <c r="C14" s="14">
        <v>4.4219999999999997</v>
      </c>
      <c r="G14">
        <f>B14/F12*100</f>
        <v>4.4218964468624646</v>
      </c>
      <c r="H14">
        <v>4.4219999999999997</v>
      </c>
      <c r="J14">
        <f>F12*H14/100</f>
        <v>19957967.369999997</v>
      </c>
      <c r="K14">
        <v>4.423</v>
      </c>
      <c r="L14">
        <f>F12*K14/100</f>
        <v>19962480.704999998</v>
      </c>
    </row>
    <row r="15" spans="1:12" ht="19.5" customHeight="1" x14ac:dyDescent="0.2">
      <c r="A15" s="14" t="s">
        <v>14</v>
      </c>
      <c r="B15" s="14">
        <f>SUM(B12:B14)</f>
        <v>42784600</v>
      </c>
      <c r="C15" s="16" t="s">
        <v>15</v>
      </c>
      <c r="J15">
        <f>SUM(J12:J14)</f>
        <v>42790929.134999998</v>
      </c>
      <c r="K15">
        <f>SUM(K12:K14)</f>
        <v>9.4830000000000005</v>
      </c>
      <c r="L15">
        <f>SUM(L12:L14)</f>
        <v>42799955.804999992</v>
      </c>
    </row>
    <row r="16" spans="1:12" ht="6" customHeight="1" x14ac:dyDescent="0.2">
      <c r="A16" s="17"/>
      <c r="B16" s="17"/>
      <c r="C16" s="17"/>
    </row>
    <row r="17" spans="1:3" hidden="1" x14ac:dyDescent="0.2"/>
    <row r="18" spans="1:3" ht="26.25" customHeight="1" x14ac:dyDescent="0.2"/>
    <row r="20" spans="1:3" ht="18.75" x14ac:dyDescent="0.3">
      <c r="A20" s="61"/>
      <c r="B20" s="61"/>
      <c r="C20" s="61"/>
    </row>
  </sheetData>
  <mergeCells count="3">
    <mergeCell ref="C2:F2"/>
    <mergeCell ref="A8:C8"/>
    <mergeCell ref="A20:C2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сторінка 1</vt:lpstr>
      <vt:lpstr>Лист1</vt:lpstr>
      <vt:lpstr>розрах дотації</vt:lpstr>
      <vt:lpstr>'сторінка 1'!Заголовки_для_печати</vt:lpstr>
      <vt:lpstr>'сторінка 1'!Область_печати</vt:lpstr>
    </vt:vector>
  </TitlesOfParts>
  <Company>Организация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Kompvid2</cp:lastModifiedBy>
  <cp:lastPrinted>2016-12-28T12:34:28Z</cp:lastPrinted>
  <dcterms:created xsi:type="dcterms:W3CDTF">2009-01-05T08:10:25Z</dcterms:created>
  <dcterms:modified xsi:type="dcterms:W3CDTF">2017-01-06T12:13:39Z</dcterms:modified>
</cp:coreProperties>
</file>