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60" windowWidth="10515" windowHeight="10005" activeTab="1"/>
  </bookViews>
  <sheets>
    <sheet name="Лист1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D61" i="3" l="1"/>
  <c r="D66" i="3" s="1"/>
  <c r="D16" i="3" s="1"/>
  <c r="E19" i="3"/>
  <c r="E82" i="3"/>
  <c r="E79" i="3" s="1"/>
  <c r="E81" i="3" s="1"/>
  <c r="E87" i="3"/>
  <c r="E93" i="3"/>
  <c r="E80" i="3"/>
  <c r="E31" i="3"/>
  <c r="E40" i="3"/>
  <c r="E50" i="3"/>
  <c r="E70" i="3"/>
  <c r="E61" i="3"/>
  <c r="E66" i="3" s="1"/>
  <c r="E77" i="3" l="1"/>
  <c r="E76" i="3" s="1"/>
  <c r="E25" i="3"/>
  <c r="E24" i="3" s="1"/>
  <c r="E38" i="3"/>
  <c r="E37" i="3" s="1"/>
  <c r="E47" i="3"/>
  <c r="E46" i="3" s="1"/>
  <c r="E57" i="3"/>
  <c r="E56" i="3" s="1"/>
  <c r="E69" i="3"/>
  <c r="E16" i="3"/>
</calcChain>
</file>

<file path=xl/sharedStrings.xml><?xml version="1.0" encoding="utf-8"?>
<sst xmlns="http://schemas.openxmlformats.org/spreadsheetml/2006/main" count="152" uniqueCount="96">
  <si>
    <t xml:space="preserve"> </t>
  </si>
  <si>
    <t>Найменування показників</t>
  </si>
  <si>
    <t>Фактичні дані</t>
  </si>
  <si>
    <t>виміру</t>
  </si>
  <si>
    <t>т.грн.</t>
  </si>
  <si>
    <t>Витрати виробництва, що відносяться</t>
  </si>
  <si>
    <t xml:space="preserve"> на собівартість-всього</t>
  </si>
  <si>
    <t>в тому числі:</t>
  </si>
  <si>
    <t>3.1.</t>
  </si>
  <si>
    <t>Прибирання прибудинкової території</t>
  </si>
  <si>
    <t>3.1.1.</t>
  </si>
  <si>
    <t>в т.ч.   Утримання  двірників</t>
  </si>
  <si>
    <t xml:space="preserve">                         заробітна плата</t>
  </si>
  <si>
    <t xml:space="preserve">                         премія</t>
  </si>
  <si>
    <t xml:space="preserve">                         нарахування </t>
  </si>
  <si>
    <t xml:space="preserve">                         інші витрати </t>
  </si>
  <si>
    <t>3.1.2.</t>
  </si>
  <si>
    <t xml:space="preserve">             Накладні витрати</t>
  </si>
  <si>
    <t xml:space="preserve">            % до з/плати з  премією</t>
  </si>
  <si>
    <t>3.2.</t>
  </si>
  <si>
    <t xml:space="preserve">Дератизація </t>
  </si>
  <si>
    <t>3.3.</t>
  </si>
  <si>
    <t>Дезінсекція</t>
  </si>
  <si>
    <t>3.4.</t>
  </si>
  <si>
    <t>Обслуговування димовентканалів</t>
  </si>
  <si>
    <t>3.5.</t>
  </si>
  <si>
    <t>Освітлення сходових кліток та під"їздів</t>
  </si>
  <si>
    <t>3.5.1.</t>
  </si>
  <si>
    <t xml:space="preserve">         електроенергія на освітлення</t>
  </si>
  <si>
    <t>3.5.2.</t>
  </si>
  <si>
    <t xml:space="preserve">в т.ч.    Утримання електриків </t>
  </si>
  <si>
    <t xml:space="preserve">                        зарплата</t>
  </si>
  <si>
    <t xml:space="preserve">                        премія</t>
  </si>
  <si>
    <t xml:space="preserve">                        нарахування </t>
  </si>
  <si>
    <t xml:space="preserve">                        матеріали</t>
  </si>
  <si>
    <t xml:space="preserve">                        інші витрати </t>
  </si>
  <si>
    <t>3.5.3.</t>
  </si>
  <si>
    <t>3.6.</t>
  </si>
  <si>
    <t>Поточний ремонт</t>
  </si>
  <si>
    <t>3.6.1.</t>
  </si>
  <si>
    <t>в т.ч. Утримання робочих</t>
  </si>
  <si>
    <t>3.6.2.</t>
  </si>
  <si>
    <t>3.7.</t>
  </si>
  <si>
    <t xml:space="preserve">Обслуговування  внутрішньобудинкових </t>
  </si>
  <si>
    <t>систем водопостачання, водовідведення</t>
  </si>
  <si>
    <t>3.7.1.</t>
  </si>
  <si>
    <t>3.7.2.</t>
  </si>
  <si>
    <t>3.8.</t>
  </si>
  <si>
    <t>систем теплопостачання</t>
  </si>
  <si>
    <t>Всього витрат в будинках без ліфтів</t>
  </si>
  <si>
    <t>3.9.</t>
  </si>
  <si>
    <t>Утримання ліфтів</t>
  </si>
  <si>
    <t xml:space="preserve">         ел.енергія для роботи ліфтів</t>
  </si>
  <si>
    <t xml:space="preserve">         тех.обслуговування ліфтів</t>
  </si>
  <si>
    <t>Всього витрат в будинках з ліфтами</t>
  </si>
  <si>
    <t>3.10.</t>
  </si>
  <si>
    <t>Вивезення ТПВ</t>
  </si>
  <si>
    <t>3.11.</t>
  </si>
  <si>
    <t xml:space="preserve"> Прибирання прилоткової частини</t>
  </si>
  <si>
    <t>в т.ч. заробітна плата</t>
  </si>
  <si>
    <t xml:space="preserve">        премія</t>
  </si>
  <si>
    <t xml:space="preserve">        нарахування на з/плату  з премією</t>
  </si>
  <si>
    <t xml:space="preserve">        матеріали </t>
  </si>
  <si>
    <t xml:space="preserve">        інші витрати </t>
  </si>
  <si>
    <t>%</t>
  </si>
  <si>
    <t>Довідково:</t>
  </si>
  <si>
    <t>Накладні  та загальногосподарські:</t>
  </si>
  <si>
    <t xml:space="preserve">    - ФОП осн. працівників</t>
  </si>
  <si>
    <t xml:space="preserve"> % накладн. та загальногосп. до ФОП</t>
  </si>
  <si>
    <t>5.1.</t>
  </si>
  <si>
    <t>Утримання АУП</t>
  </si>
  <si>
    <t xml:space="preserve">        нарахування на з/плату з премією</t>
  </si>
  <si>
    <t>5.2.</t>
  </si>
  <si>
    <t xml:space="preserve"> Утримання транспортних засобів</t>
  </si>
  <si>
    <t>5.3.</t>
  </si>
  <si>
    <t>Амортизація</t>
  </si>
  <si>
    <t>5.4.</t>
  </si>
  <si>
    <r>
      <t xml:space="preserve">Загальног. перс </t>
    </r>
    <r>
      <rPr>
        <sz val="8"/>
        <rFont val="Arial"/>
        <family val="2"/>
        <charset val="204"/>
      </rPr>
      <t>(чергові,комірник, прибиральн,пр.)</t>
    </r>
  </si>
  <si>
    <t>5.5.</t>
  </si>
  <si>
    <t xml:space="preserve">        інші загальногос.витрати (дод.договора)</t>
  </si>
  <si>
    <t>Головний бухгалтер</t>
  </si>
  <si>
    <t>3.11.1.</t>
  </si>
  <si>
    <t>3.11.2.</t>
  </si>
  <si>
    <t xml:space="preserve">Комерційний директор </t>
  </si>
  <si>
    <t>Василов І.В.</t>
  </si>
  <si>
    <t xml:space="preserve">         про фактично використані кошти і надані послуги по утриманню будинків, </t>
  </si>
  <si>
    <t>Обсяг отриманих коштів</t>
  </si>
  <si>
    <t>ЗВІТ</t>
  </si>
  <si>
    <t>Одиниці</t>
  </si>
  <si>
    <t xml:space="preserve">по квартирній платі </t>
  </si>
  <si>
    <r>
      <t>по квартирній платі (</t>
    </r>
    <r>
      <rPr>
        <sz val="9"/>
        <rFont val="Arial"/>
        <family val="2"/>
        <charset val="204"/>
      </rPr>
      <t>без ПДВ та Єдиного податку)</t>
    </r>
  </si>
  <si>
    <t>Обсяг нарахованих коштів</t>
  </si>
  <si>
    <t>дані</t>
  </si>
  <si>
    <t>планові</t>
  </si>
  <si>
    <t>Шаурова І.С.</t>
  </si>
  <si>
    <t xml:space="preserve">споруд та прибудинкових територій за 2016 р. по  ПП "Садгора-Сервіс"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</si>
</sst>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0.0"/>
  </numFmts>
  <fonts count="14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</font>
    <font>
      <b/>
      <sz val="10"/>
      <name val="Arial Cyr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Border="1"/>
    <xf numFmtId="0" fontId="1" fillId="0" borderId="4" xfId="0" applyFont="1" applyBorder="1"/>
    <xf numFmtId="0" fontId="1" fillId="0" borderId="1" xfId="0" applyFont="1" applyFill="1" applyBorder="1"/>
    <xf numFmtId="0" fontId="1" fillId="0" borderId="5" xfId="0" applyFont="1" applyFill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0" fontId="2" fillId="0" borderId="5" xfId="0" applyFont="1" applyBorder="1" applyAlignment="1">
      <alignment horizontal="center"/>
    </xf>
    <xf numFmtId="180" fontId="2" fillId="0" borderId="5" xfId="0" applyNumberFormat="1" applyFont="1" applyBorder="1" applyAlignment="1">
      <alignment horizontal="center"/>
    </xf>
    <xf numFmtId="0" fontId="1" fillId="0" borderId="6" xfId="0" applyFont="1" applyBorder="1"/>
    <xf numFmtId="180" fontId="3" fillId="0" borderId="6" xfId="0" applyNumberFormat="1" applyFont="1" applyBorder="1" applyAlignment="1">
      <alignment horizontal="center"/>
    </xf>
    <xf numFmtId="180" fontId="4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6" xfId="0" applyFont="1" applyBorder="1"/>
    <xf numFmtId="0" fontId="3" fillId="0" borderId="6" xfId="0" applyFont="1" applyBorder="1"/>
    <xf numFmtId="0" fontId="5" fillId="0" borderId="6" xfId="0" applyFont="1" applyBorder="1" applyAlignment="1">
      <alignment horizontal="center"/>
    </xf>
    <xf numFmtId="0" fontId="5" fillId="0" borderId="6" xfId="0" applyFont="1" applyBorder="1"/>
    <xf numFmtId="180" fontId="5" fillId="0" borderId="6" xfId="0" applyNumberFormat="1" applyFont="1" applyBorder="1" applyAlignment="1">
      <alignment horizontal="center"/>
    </xf>
    <xf numFmtId="0" fontId="6" fillId="0" borderId="6" xfId="0" applyFont="1" applyBorder="1"/>
    <xf numFmtId="0" fontId="6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6" xfId="0" applyBorder="1"/>
    <xf numFmtId="0" fontId="8" fillId="0" borderId="6" xfId="0" applyFont="1" applyBorder="1"/>
    <xf numFmtId="0" fontId="2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0" borderId="6" xfId="0" applyFont="1" applyBorder="1"/>
    <xf numFmtId="0" fontId="9" fillId="0" borderId="7" xfId="0" applyFont="1" applyBorder="1" applyAlignment="1">
      <alignment horizontal="center"/>
    </xf>
    <xf numFmtId="180" fontId="7" fillId="0" borderId="6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80" fontId="4" fillId="0" borderId="5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180" fontId="11" fillId="0" borderId="0" xfId="0" applyNumberFormat="1" applyFont="1" applyBorder="1"/>
    <xf numFmtId="0" fontId="12" fillId="0" borderId="0" xfId="0" applyFont="1" applyBorder="1" applyAlignment="1">
      <alignment wrapText="1"/>
    </xf>
    <xf numFmtId="0" fontId="12" fillId="0" borderId="0" xfId="0" applyFont="1" applyBorder="1"/>
    <xf numFmtId="180" fontId="0" fillId="0" borderId="0" xfId="0" applyNumberFormat="1" applyBorder="1"/>
    <xf numFmtId="180" fontId="0" fillId="0" borderId="0" xfId="0" applyNumberFormat="1" applyBorder="1" applyAlignment="1">
      <alignment wrapText="1"/>
    </xf>
    <xf numFmtId="180" fontId="6" fillId="0" borderId="0" xfId="0" applyNumberFormat="1" applyFont="1"/>
    <xf numFmtId="0" fontId="6" fillId="0" borderId="0" xfId="0" applyFont="1"/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8" xfId="0" applyFont="1" applyBorder="1"/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0"/>
  <sheetViews>
    <sheetView workbookViewId="0">
      <selection activeCell="A39" sqref="A39:C48"/>
    </sheetView>
  </sheetViews>
  <sheetFormatPr defaultRowHeight="12.75" x14ac:dyDescent="0.2"/>
  <sheetData>
    <row r="2" spans="1:3" x14ac:dyDescent="0.2">
      <c r="A2" s="50"/>
      <c r="B2" s="50"/>
      <c r="C2" s="50"/>
    </row>
    <row r="8" spans="1:3" x14ac:dyDescent="0.2">
      <c r="A8" s="50"/>
      <c r="B8" s="50"/>
      <c r="C8" s="50"/>
    </row>
    <row r="11" spans="1:3" x14ac:dyDescent="0.2">
      <c r="B11" s="50"/>
      <c r="C11" s="50"/>
    </row>
    <row r="14" spans="1:3" x14ac:dyDescent="0.2">
      <c r="A14" s="50"/>
      <c r="B14" s="50"/>
      <c r="C14" s="50"/>
    </row>
    <row r="15" spans="1:3" x14ac:dyDescent="0.2">
      <c r="A15" s="50"/>
      <c r="B15" s="50"/>
      <c r="C15" s="50"/>
    </row>
    <row r="16" spans="1:3" x14ac:dyDescent="0.2">
      <c r="A16" s="50"/>
      <c r="B16" s="50"/>
      <c r="C16" s="50"/>
    </row>
    <row r="22" spans="1:3" x14ac:dyDescent="0.2">
      <c r="A22" s="50"/>
      <c r="B22" s="50"/>
      <c r="C22" s="50"/>
    </row>
    <row r="25" spans="1:3" x14ac:dyDescent="0.2">
      <c r="A25" s="50"/>
      <c r="B25" s="50"/>
      <c r="C25" s="50"/>
    </row>
    <row r="26" spans="1:3" x14ac:dyDescent="0.2">
      <c r="A26" s="50"/>
      <c r="B26" s="50"/>
      <c r="C26" s="50"/>
    </row>
    <row r="27" spans="1:3" x14ac:dyDescent="0.2">
      <c r="A27" s="50"/>
      <c r="B27" s="50"/>
      <c r="C27" s="50"/>
    </row>
    <row r="31" spans="1:3" x14ac:dyDescent="0.2">
      <c r="B31" s="50"/>
      <c r="C31" s="50"/>
    </row>
    <row r="34" spans="1:3" x14ac:dyDescent="0.2">
      <c r="A34" s="50"/>
      <c r="B34" s="50"/>
      <c r="C34" s="50"/>
    </row>
    <row r="40" spans="1:3" x14ac:dyDescent="0.2">
      <c r="A40" s="50"/>
      <c r="B40" s="50"/>
      <c r="C40" s="50"/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4"/>
  <sheetViews>
    <sheetView tabSelected="1" workbookViewId="0">
      <selection activeCell="E99" sqref="E99"/>
    </sheetView>
  </sheetViews>
  <sheetFormatPr defaultRowHeight="12.75" x14ac:dyDescent="0.2"/>
  <cols>
    <col min="1" max="1" width="7.85546875" customWidth="1"/>
    <col min="2" max="2" width="42.85546875" customWidth="1"/>
    <col min="3" max="4" width="11.42578125" customWidth="1"/>
    <col min="5" max="5" width="14.85546875" customWidth="1"/>
    <col min="6" max="6" width="10.85546875" customWidth="1"/>
  </cols>
  <sheetData>
    <row r="1" spans="1:5" x14ac:dyDescent="0.2">
      <c r="A1" s="1" t="s">
        <v>0</v>
      </c>
      <c r="B1" s="56" t="s">
        <v>87</v>
      </c>
      <c r="C1" s="56"/>
      <c r="D1" s="56"/>
      <c r="E1" s="56"/>
    </row>
    <row r="2" spans="1:5" ht="12.75" customHeight="1" x14ac:dyDescent="0.2">
      <c r="A2" s="1"/>
      <c r="B2" s="54" t="s">
        <v>85</v>
      </c>
      <c r="C2" s="55"/>
      <c r="D2" s="55"/>
      <c r="E2" s="55"/>
    </row>
    <row r="3" spans="1:5" x14ac:dyDescent="0.2">
      <c r="A3" s="1"/>
      <c r="B3" s="56" t="s">
        <v>95</v>
      </c>
      <c r="C3" s="56"/>
      <c r="D3" s="56"/>
      <c r="E3" s="56"/>
    </row>
    <row r="4" spans="1:5" x14ac:dyDescent="0.2">
      <c r="A4" s="1"/>
      <c r="B4" s="51"/>
      <c r="C4" s="51"/>
      <c r="D4" s="51"/>
      <c r="E4" s="51"/>
    </row>
    <row r="5" spans="1:5" x14ac:dyDescent="0.2">
      <c r="A5" s="1"/>
      <c r="B5" s="52"/>
      <c r="C5" s="51"/>
      <c r="D5" s="51"/>
      <c r="E5" s="51"/>
    </row>
    <row r="6" spans="1:5" x14ac:dyDescent="0.2">
      <c r="A6" s="2"/>
      <c r="B6" s="3" t="s">
        <v>1</v>
      </c>
      <c r="C6" s="2" t="s">
        <v>88</v>
      </c>
      <c r="D6" s="6" t="s">
        <v>93</v>
      </c>
      <c r="E6" s="7" t="s">
        <v>2</v>
      </c>
    </row>
    <row r="7" spans="1:5" x14ac:dyDescent="0.2">
      <c r="A7" s="4"/>
      <c r="B7" s="5"/>
      <c r="C7" s="4" t="s">
        <v>3</v>
      </c>
      <c r="D7" s="53" t="s">
        <v>92</v>
      </c>
      <c r="E7" s="8"/>
    </row>
    <row r="8" spans="1:5" x14ac:dyDescent="0.2">
      <c r="A8" s="9">
        <v>1</v>
      </c>
      <c r="B8" s="9">
        <v>2</v>
      </c>
      <c r="C8" s="9">
        <v>3</v>
      </c>
      <c r="D8" s="9"/>
      <c r="E8" s="10">
        <v>8</v>
      </c>
    </row>
    <row r="9" spans="1:5" x14ac:dyDescent="0.2">
      <c r="A9" s="11">
        <v>1</v>
      </c>
      <c r="B9" s="12" t="s">
        <v>91</v>
      </c>
      <c r="C9" s="11" t="s">
        <v>4</v>
      </c>
      <c r="D9" s="13"/>
      <c r="E9" s="14"/>
    </row>
    <row r="10" spans="1:5" x14ac:dyDescent="0.2">
      <c r="A10" s="18"/>
      <c r="B10" s="12" t="s">
        <v>90</v>
      </c>
      <c r="C10" s="11" t="s">
        <v>4</v>
      </c>
      <c r="D10" s="11">
        <v>1468.4</v>
      </c>
      <c r="E10" s="17">
        <v>1479.9</v>
      </c>
    </row>
    <row r="11" spans="1:5" x14ac:dyDescent="0.2">
      <c r="A11" s="18"/>
      <c r="B11" s="12"/>
      <c r="C11" s="11"/>
      <c r="D11" s="13"/>
      <c r="E11" s="41"/>
    </row>
    <row r="12" spans="1:5" x14ac:dyDescent="0.2">
      <c r="A12" s="11">
        <v>2</v>
      </c>
      <c r="B12" s="12" t="s">
        <v>86</v>
      </c>
      <c r="C12" s="11" t="s">
        <v>4</v>
      </c>
      <c r="D12" s="13"/>
      <c r="E12" s="14"/>
    </row>
    <row r="13" spans="1:5" x14ac:dyDescent="0.2">
      <c r="A13" s="18"/>
      <c r="B13" s="12" t="s">
        <v>89</v>
      </c>
      <c r="C13" s="11" t="s">
        <v>4</v>
      </c>
      <c r="D13" s="11"/>
      <c r="E13" s="17">
        <v>1431.3</v>
      </c>
    </row>
    <row r="14" spans="1:5" x14ac:dyDescent="0.2">
      <c r="A14" s="11"/>
      <c r="B14" s="21"/>
      <c r="C14" s="19"/>
      <c r="D14" s="19"/>
      <c r="E14" s="16"/>
    </row>
    <row r="15" spans="1:5" x14ac:dyDescent="0.2">
      <c r="A15" s="11">
        <v>3</v>
      </c>
      <c r="B15" s="12" t="s">
        <v>5</v>
      </c>
      <c r="C15" s="11"/>
      <c r="D15" s="11"/>
      <c r="E15" s="11"/>
    </row>
    <row r="16" spans="1:5" x14ac:dyDescent="0.2">
      <c r="A16" s="11"/>
      <c r="B16" s="12" t="s">
        <v>6</v>
      </c>
      <c r="C16" s="11" t="s">
        <v>4</v>
      </c>
      <c r="D16" s="17">
        <f>D66+D68+D69</f>
        <v>1504.6</v>
      </c>
      <c r="E16" s="17">
        <f>E66+E68+E69</f>
        <v>1761.4</v>
      </c>
    </row>
    <row r="17" spans="1:5" x14ac:dyDescent="0.2">
      <c r="A17" s="11"/>
      <c r="B17" s="21" t="s">
        <v>7</v>
      </c>
      <c r="C17" s="11"/>
      <c r="D17" s="11"/>
      <c r="E17" s="18"/>
    </row>
    <row r="18" spans="1:5" x14ac:dyDescent="0.2">
      <c r="A18" s="18" t="s">
        <v>8</v>
      </c>
      <c r="B18" s="12" t="s">
        <v>9</v>
      </c>
      <c r="C18" s="11" t="s">
        <v>4</v>
      </c>
      <c r="D18" s="11">
        <v>201.3</v>
      </c>
      <c r="E18" s="17">
        <v>319.3</v>
      </c>
    </row>
    <row r="19" spans="1:5" hidden="1" x14ac:dyDescent="0.2">
      <c r="A19" s="22" t="s">
        <v>10</v>
      </c>
      <c r="B19" s="23" t="s">
        <v>11</v>
      </c>
      <c r="C19" s="22"/>
      <c r="D19" s="22"/>
      <c r="E19" s="24">
        <f>SUM(E20:E23)</f>
        <v>70.7</v>
      </c>
    </row>
    <row r="20" spans="1:5" hidden="1" x14ac:dyDescent="0.2">
      <c r="A20" s="10"/>
      <c r="B20" s="15" t="s">
        <v>12</v>
      </c>
      <c r="C20" s="11"/>
      <c r="D20" s="11"/>
      <c r="E20" s="19">
        <v>46.9</v>
      </c>
    </row>
    <row r="21" spans="1:5" hidden="1" x14ac:dyDescent="0.2">
      <c r="A21" s="10"/>
      <c r="B21" s="15" t="s">
        <v>13</v>
      </c>
      <c r="C21" s="11"/>
      <c r="D21" s="11"/>
      <c r="E21" s="19">
        <v>3.1</v>
      </c>
    </row>
    <row r="22" spans="1:5" hidden="1" x14ac:dyDescent="0.2">
      <c r="A22" s="10"/>
      <c r="B22" s="15" t="s">
        <v>14</v>
      </c>
      <c r="C22" s="11"/>
      <c r="D22" s="11"/>
      <c r="E22" s="19">
        <v>18.2</v>
      </c>
    </row>
    <row r="23" spans="1:5" hidden="1" x14ac:dyDescent="0.2">
      <c r="A23" s="10"/>
      <c r="B23" s="15" t="s">
        <v>15</v>
      </c>
      <c r="C23" s="11"/>
      <c r="D23" s="11"/>
      <c r="E23" s="19">
        <v>2.5</v>
      </c>
    </row>
    <row r="24" spans="1:5" hidden="1" x14ac:dyDescent="0.2">
      <c r="A24" s="22" t="s">
        <v>16</v>
      </c>
      <c r="B24" s="23" t="s">
        <v>17</v>
      </c>
      <c r="C24" s="11"/>
      <c r="D24" s="11"/>
      <c r="E24" s="17">
        <f>(E20+E21)*E25%</f>
        <v>267.14711729622263</v>
      </c>
    </row>
    <row r="25" spans="1:5" hidden="1" x14ac:dyDescent="0.2">
      <c r="A25" s="10"/>
      <c r="B25" s="15" t="s">
        <v>18</v>
      </c>
      <c r="C25" s="11"/>
      <c r="D25" s="11"/>
      <c r="E25" s="16">
        <f>E81</f>
        <v>534.29423459244526</v>
      </c>
    </row>
    <row r="26" spans="1:5" x14ac:dyDescent="0.2">
      <c r="A26" s="18" t="s">
        <v>19</v>
      </c>
      <c r="B26" s="25" t="s">
        <v>20</v>
      </c>
      <c r="C26" s="26" t="s">
        <v>4</v>
      </c>
      <c r="D26" s="26">
        <v>4</v>
      </c>
      <c r="E26" s="17">
        <v>2.1</v>
      </c>
    </row>
    <row r="27" spans="1:5" x14ac:dyDescent="0.2">
      <c r="A27" s="18" t="s">
        <v>21</v>
      </c>
      <c r="B27" s="25" t="s">
        <v>22</v>
      </c>
      <c r="C27" s="26" t="s">
        <v>4</v>
      </c>
      <c r="D27" s="26">
        <v>4</v>
      </c>
      <c r="E27" s="17">
        <v>4</v>
      </c>
    </row>
    <row r="28" spans="1:5" x14ac:dyDescent="0.2">
      <c r="A28" s="18" t="s">
        <v>23</v>
      </c>
      <c r="B28" s="20" t="s">
        <v>24</v>
      </c>
      <c r="C28" s="26" t="s">
        <v>4</v>
      </c>
      <c r="D28" s="26">
        <v>7.6</v>
      </c>
      <c r="E28" s="27">
        <v>9.1</v>
      </c>
    </row>
    <row r="29" spans="1:5" x14ac:dyDescent="0.2">
      <c r="A29" s="18" t="s">
        <v>25</v>
      </c>
      <c r="B29" s="12" t="s">
        <v>26</v>
      </c>
      <c r="C29" s="26" t="s">
        <v>4</v>
      </c>
      <c r="D29" s="26">
        <v>169</v>
      </c>
      <c r="E29" s="17">
        <v>268.60000000000002</v>
      </c>
    </row>
    <row r="30" spans="1:5" hidden="1" x14ac:dyDescent="0.2">
      <c r="A30" s="22" t="s">
        <v>27</v>
      </c>
      <c r="B30" s="23" t="s">
        <v>28</v>
      </c>
      <c r="C30" s="22"/>
      <c r="D30" s="22">
        <v>20.5</v>
      </c>
      <c r="E30" s="28">
        <v>41.8</v>
      </c>
    </row>
    <row r="31" spans="1:5" hidden="1" x14ac:dyDescent="0.2">
      <c r="A31" s="22" t="s">
        <v>29</v>
      </c>
      <c r="B31" s="23" t="s">
        <v>30</v>
      </c>
      <c r="C31" s="22"/>
      <c r="D31" s="22">
        <v>17.2</v>
      </c>
      <c r="E31" s="24">
        <f>SUM(E32:E36)</f>
        <v>27.5</v>
      </c>
    </row>
    <row r="32" spans="1:5" hidden="1" x14ac:dyDescent="0.2">
      <c r="A32" s="29"/>
      <c r="B32" s="15" t="s">
        <v>31</v>
      </c>
      <c r="C32" s="11"/>
      <c r="D32" s="11"/>
      <c r="E32" s="30">
        <v>13.3</v>
      </c>
    </row>
    <row r="33" spans="1:5" hidden="1" x14ac:dyDescent="0.2">
      <c r="A33" s="29"/>
      <c r="B33" s="15" t="s">
        <v>32</v>
      </c>
      <c r="C33" s="11"/>
      <c r="D33" s="11"/>
      <c r="E33" s="30">
        <v>0.8</v>
      </c>
    </row>
    <row r="34" spans="1:5" hidden="1" x14ac:dyDescent="0.2">
      <c r="A34" s="29"/>
      <c r="B34" s="15" t="s">
        <v>33</v>
      </c>
      <c r="C34" s="11"/>
      <c r="D34" s="11"/>
      <c r="E34" s="30">
        <v>5.2</v>
      </c>
    </row>
    <row r="35" spans="1:5" hidden="1" x14ac:dyDescent="0.2">
      <c r="A35" s="31"/>
      <c r="B35" s="15" t="s">
        <v>34</v>
      </c>
      <c r="C35" s="11"/>
      <c r="D35" s="11"/>
      <c r="E35" s="30">
        <v>8.1999999999999993</v>
      </c>
    </row>
    <row r="36" spans="1:5" hidden="1" x14ac:dyDescent="0.2">
      <c r="A36" s="31"/>
      <c r="B36" s="15" t="s">
        <v>35</v>
      </c>
      <c r="C36" s="11"/>
      <c r="D36" s="11"/>
      <c r="E36" s="30"/>
    </row>
    <row r="37" spans="1:5" hidden="1" x14ac:dyDescent="0.2">
      <c r="A37" s="22" t="s">
        <v>36</v>
      </c>
      <c r="B37" s="23" t="s">
        <v>17</v>
      </c>
      <c r="C37" s="32"/>
      <c r="D37" s="32"/>
      <c r="E37" s="17">
        <f>(E32+E33)*E38%</f>
        <v>75.335487077534793</v>
      </c>
    </row>
    <row r="38" spans="1:5" hidden="1" x14ac:dyDescent="0.2">
      <c r="A38" s="31"/>
      <c r="B38" s="15" t="s">
        <v>18</v>
      </c>
      <c r="C38" s="31"/>
      <c r="D38" s="31"/>
      <c r="E38" s="16">
        <f>E81</f>
        <v>534.29423459244526</v>
      </c>
    </row>
    <row r="39" spans="1:5" x14ac:dyDescent="0.2">
      <c r="A39" s="18" t="s">
        <v>37</v>
      </c>
      <c r="B39" s="12" t="s">
        <v>38</v>
      </c>
      <c r="C39" s="33" t="s">
        <v>4</v>
      </c>
      <c r="D39" s="33">
        <v>387.6</v>
      </c>
      <c r="E39" s="17">
        <v>523.9</v>
      </c>
    </row>
    <row r="40" spans="1:5" hidden="1" x14ac:dyDescent="0.2">
      <c r="A40" s="22" t="s">
        <v>39</v>
      </c>
      <c r="B40" s="32" t="s">
        <v>40</v>
      </c>
      <c r="C40" s="34"/>
      <c r="D40" s="34"/>
      <c r="E40" s="24">
        <f>SUM(E41:E45)</f>
        <v>86.7</v>
      </c>
    </row>
    <row r="41" spans="1:5" hidden="1" x14ac:dyDescent="0.2">
      <c r="A41" s="10"/>
      <c r="B41" s="15" t="s">
        <v>31</v>
      </c>
      <c r="C41" s="35"/>
      <c r="D41" s="35"/>
      <c r="E41" s="16">
        <v>15.6</v>
      </c>
    </row>
    <row r="42" spans="1:5" hidden="1" x14ac:dyDescent="0.2">
      <c r="A42" s="10"/>
      <c r="B42" s="15" t="s">
        <v>32</v>
      </c>
      <c r="C42" s="35"/>
      <c r="D42" s="35"/>
      <c r="E42" s="19">
        <v>0.3</v>
      </c>
    </row>
    <row r="43" spans="1:5" hidden="1" x14ac:dyDescent="0.2">
      <c r="A43" s="10"/>
      <c r="B43" s="15" t="s">
        <v>33</v>
      </c>
      <c r="C43" s="35"/>
      <c r="D43" s="35"/>
      <c r="E43" s="19">
        <v>5.9</v>
      </c>
    </row>
    <row r="44" spans="1:5" hidden="1" x14ac:dyDescent="0.2">
      <c r="A44" s="10"/>
      <c r="B44" s="15" t="s">
        <v>34</v>
      </c>
      <c r="C44" s="35"/>
      <c r="D44" s="35"/>
      <c r="E44" s="16">
        <v>28.6</v>
      </c>
    </row>
    <row r="45" spans="1:5" hidden="1" x14ac:dyDescent="0.2">
      <c r="A45" s="10"/>
      <c r="B45" s="15" t="s">
        <v>35</v>
      </c>
      <c r="C45" s="35"/>
      <c r="D45" s="35"/>
      <c r="E45" s="19">
        <v>36.299999999999997</v>
      </c>
    </row>
    <row r="46" spans="1:5" hidden="1" x14ac:dyDescent="0.2">
      <c r="A46" s="22" t="s">
        <v>41</v>
      </c>
      <c r="B46" s="23" t="s">
        <v>17</v>
      </c>
      <c r="C46" s="34"/>
      <c r="D46" s="34"/>
      <c r="E46" s="17">
        <f>(E41+E42)*E47%</f>
        <v>84.952783300198803</v>
      </c>
    </row>
    <row r="47" spans="1:5" hidden="1" x14ac:dyDescent="0.2">
      <c r="A47" s="11"/>
      <c r="B47" s="15" t="s">
        <v>18</v>
      </c>
      <c r="C47" s="33"/>
      <c r="D47" s="33"/>
      <c r="E47" s="16">
        <f>E81</f>
        <v>534.29423459244526</v>
      </c>
    </row>
    <row r="48" spans="1:5" x14ac:dyDescent="0.2">
      <c r="A48" s="11" t="s">
        <v>42</v>
      </c>
      <c r="B48" s="12" t="s">
        <v>43</v>
      </c>
      <c r="C48" s="33" t="s">
        <v>4</v>
      </c>
      <c r="D48" s="33">
        <v>297.89999999999998</v>
      </c>
      <c r="E48" s="17">
        <v>186</v>
      </c>
    </row>
    <row r="49" spans="1:5" ht="12" customHeight="1" x14ac:dyDescent="0.2">
      <c r="A49" s="11"/>
      <c r="B49" s="12" t="s">
        <v>44</v>
      </c>
      <c r="C49" s="33"/>
      <c r="D49" s="33"/>
      <c r="E49" s="17"/>
    </row>
    <row r="50" spans="1:5" hidden="1" x14ac:dyDescent="0.2">
      <c r="A50" s="22" t="s">
        <v>45</v>
      </c>
      <c r="B50" s="32" t="s">
        <v>40</v>
      </c>
      <c r="C50" s="34"/>
      <c r="D50" s="34"/>
      <c r="E50" s="24">
        <f>SUM(E51:E55)</f>
        <v>35.900000000000006</v>
      </c>
    </row>
    <row r="51" spans="1:5" hidden="1" x14ac:dyDescent="0.2">
      <c r="A51" s="10"/>
      <c r="B51" s="15" t="s">
        <v>31</v>
      </c>
      <c r="C51" s="35"/>
      <c r="D51" s="35"/>
      <c r="E51" s="19">
        <v>20.100000000000001</v>
      </c>
    </row>
    <row r="52" spans="1:5" hidden="1" x14ac:dyDescent="0.2">
      <c r="A52" s="10"/>
      <c r="B52" s="15" t="s">
        <v>32</v>
      </c>
      <c r="C52" s="35"/>
      <c r="D52" s="35"/>
      <c r="E52" s="19">
        <v>0.5</v>
      </c>
    </row>
    <row r="53" spans="1:5" hidden="1" x14ac:dyDescent="0.2">
      <c r="A53" s="10"/>
      <c r="B53" s="15" t="s">
        <v>33</v>
      </c>
      <c r="C53" s="35"/>
      <c r="D53" s="35"/>
      <c r="E53" s="19">
        <v>7.6</v>
      </c>
    </row>
    <row r="54" spans="1:5" hidden="1" x14ac:dyDescent="0.2">
      <c r="A54" s="10"/>
      <c r="B54" s="15" t="s">
        <v>34</v>
      </c>
      <c r="C54" s="35"/>
      <c r="D54" s="35"/>
      <c r="E54" s="19">
        <v>7.7</v>
      </c>
    </row>
    <row r="55" spans="1:5" hidden="1" x14ac:dyDescent="0.2">
      <c r="A55" s="10"/>
      <c r="B55" s="15" t="s">
        <v>35</v>
      </c>
      <c r="C55" s="35"/>
      <c r="D55" s="35"/>
      <c r="E55" s="19"/>
    </row>
    <row r="56" spans="1:5" hidden="1" x14ac:dyDescent="0.2">
      <c r="A56" s="22" t="s">
        <v>46</v>
      </c>
      <c r="B56" s="23" t="s">
        <v>17</v>
      </c>
      <c r="C56" s="34"/>
      <c r="D56" s="34"/>
      <c r="E56" s="17">
        <f>(E51+E52)*E57%</f>
        <v>110.06461232604373</v>
      </c>
    </row>
    <row r="57" spans="1:5" hidden="1" x14ac:dyDescent="0.2">
      <c r="A57" s="18"/>
      <c r="B57" s="15" t="s">
        <v>18</v>
      </c>
      <c r="C57" s="36"/>
      <c r="D57" s="36"/>
      <c r="E57" s="16">
        <f>E81</f>
        <v>534.29423459244526</v>
      </c>
    </row>
    <row r="58" spans="1:5" x14ac:dyDescent="0.2">
      <c r="A58" s="11" t="s">
        <v>47</v>
      </c>
      <c r="B58" s="12" t="s">
        <v>43</v>
      </c>
      <c r="C58" s="36" t="s">
        <v>4</v>
      </c>
      <c r="D58" s="36">
        <v>80.8</v>
      </c>
      <c r="E58" s="17">
        <v>95.9</v>
      </c>
    </row>
    <row r="59" spans="1:5" x14ac:dyDescent="0.2">
      <c r="A59" s="10"/>
      <c r="B59" s="12" t="s">
        <v>48</v>
      </c>
      <c r="C59" s="36"/>
      <c r="D59" s="36"/>
      <c r="E59" s="17"/>
    </row>
    <row r="60" spans="1:5" x14ac:dyDescent="0.2">
      <c r="A60" s="10"/>
      <c r="B60" s="12"/>
      <c r="C60" s="36"/>
      <c r="D60" s="36"/>
      <c r="E60" s="17"/>
    </row>
    <row r="61" spans="1:5" x14ac:dyDescent="0.2">
      <c r="A61" s="18"/>
      <c r="B61" s="25" t="s">
        <v>49</v>
      </c>
      <c r="C61" s="36" t="s">
        <v>4</v>
      </c>
      <c r="D61" s="17">
        <f>D18+D26+D27+D28+D29+D39+D48+D58</f>
        <v>1152.2</v>
      </c>
      <c r="E61" s="17">
        <f>E18+E26+E27+E28+E29+E39+E48+E58</f>
        <v>1408.9</v>
      </c>
    </row>
    <row r="62" spans="1:5" x14ac:dyDescent="0.2">
      <c r="A62" s="11"/>
      <c r="B62" s="25"/>
      <c r="C62" s="36"/>
      <c r="D62" s="36"/>
      <c r="E62" s="19"/>
    </row>
    <row r="63" spans="1:5" x14ac:dyDescent="0.2">
      <c r="A63" s="11" t="s">
        <v>50</v>
      </c>
      <c r="B63" s="32" t="s">
        <v>51</v>
      </c>
      <c r="C63" s="36" t="s">
        <v>4</v>
      </c>
      <c r="D63" s="36">
        <v>36.799999999999997</v>
      </c>
      <c r="E63" s="17">
        <v>36.9</v>
      </c>
    </row>
    <row r="64" spans="1:5" hidden="1" x14ac:dyDescent="0.2">
      <c r="A64" s="22"/>
      <c r="B64" s="37" t="s">
        <v>52</v>
      </c>
      <c r="C64" s="38"/>
      <c r="D64" s="38"/>
      <c r="E64" s="29">
        <v>3</v>
      </c>
    </row>
    <row r="65" spans="1:5" hidden="1" x14ac:dyDescent="0.2">
      <c r="A65" s="22"/>
      <c r="B65" s="37" t="s">
        <v>53</v>
      </c>
      <c r="C65" s="38"/>
      <c r="D65" s="38"/>
      <c r="E65" s="29">
        <v>21.5</v>
      </c>
    </row>
    <row r="66" spans="1:5" x14ac:dyDescent="0.2">
      <c r="A66" s="10"/>
      <c r="B66" s="25" t="s">
        <v>54</v>
      </c>
      <c r="C66" s="36" t="s">
        <v>4</v>
      </c>
      <c r="D66" s="17">
        <f>D61+D63</f>
        <v>1189</v>
      </c>
      <c r="E66" s="17">
        <f>E61+E63</f>
        <v>1445.8000000000002</v>
      </c>
    </row>
    <row r="67" spans="1:5" x14ac:dyDescent="0.2">
      <c r="A67" s="10"/>
      <c r="B67" s="25"/>
      <c r="C67" s="36"/>
      <c r="D67" s="36"/>
      <c r="E67" s="19"/>
    </row>
    <row r="68" spans="1:5" x14ac:dyDescent="0.2">
      <c r="A68" s="18" t="s">
        <v>55</v>
      </c>
      <c r="B68" s="25" t="s">
        <v>56</v>
      </c>
      <c r="C68" s="36" t="s">
        <v>4</v>
      </c>
      <c r="D68" s="36">
        <v>315.60000000000002</v>
      </c>
      <c r="E68" s="18">
        <v>315.60000000000002</v>
      </c>
    </row>
    <row r="69" spans="1:5" hidden="1" x14ac:dyDescent="0.2">
      <c r="A69" s="18" t="s">
        <v>57</v>
      </c>
      <c r="B69" s="20" t="s">
        <v>58</v>
      </c>
      <c r="C69" s="36" t="s">
        <v>4</v>
      </c>
      <c r="D69" s="36"/>
      <c r="E69" s="17">
        <f>E70+E76</f>
        <v>0</v>
      </c>
    </row>
    <row r="70" spans="1:5" hidden="1" x14ac:dyDescent="0.2">
      <c r="A70" s="22" t="s">
        <v>81</v>
      </c>
      <c r="B70" s="23" t="s">
        <v>11</v>
      </c>
      <c r="C70" s="22"/>
      <c r="D70" s="22"/>
      <c r="E70" s="24">
        <f>SUM(E71:E75)</f>
        <v>0</v>
      </c>
    </row>
    <row r="71" spans="1:5" hidden="1" x14ac:dyDescent="0.2">
      <c r="A71" s="10"/>
      <c r="B71" s="15" t="s">
        <v>59</v>
      </c>
      <c r="C71" s="35"/>
      <c r="D71" s="35"/>
      <c r="E71" s="19"/>
    </row>
    <row r="72" spans="1:5" hidden="1" x14ac:dyDescent="0.2">
      <c r="A72" s="10"/>
      <c r="B72" s="15" t="s">
        <v>60</v>
      </c>
      <c r="C72" s="35"/>
      <c r="D72" s="35"/>
      <c r="E72" s="19"/>
    </row>
    <row r="73" spans="1:5" hidden="1" x14ac:dyDescent="0.2">
      <c r="A73" s="10"/>
      <c r="B73" s="15" t="s">
        <v>61</v>
      </c>
      <c r="C73" s="35"/>
      <c r="D73" s="35"/>
      <c r="E73" s="19"/>
    </row>
    <row r="74" spans="1:5" hidden="1" x14ac:dyDescent="0.2">
      <c r="A74" s="10"/>
      <c r="B74" s="15" t="s">
        <v>62</v>
      </c>
      <c r="C74" s="35"/>
      <c r="D74" s="35"/>
      <c r="E74" s="19"/>
    </row>
    <row r="75" spans="1:5" hidden="1" x14ac:dyDescent="0.2">
      <c r="A75" s="10"/>
      <c r="B75" s="15" t="s">
        <v>63</v>
      </c>
      <c r="C75" s="35"/>
      <c r="D75" s="35"/>
      <c r="E75" s="30"/>
    </row>
    <row r="76" spans="1:5" hidden="1" x14ac:dyDescent="0.2">
      <c r="A76" s="22" t="s">
        <v>82</v>
      </c>
      <c r="B76" s="23" t="s">
        <v>17</v>
      </c>
      <c r="C76" s="34"/>
      <c r="D76" s="34"/>
      <c r="E76" s="17">
        <f>(E71+E72)*E77%</f>
        <v>0</v>
      </c>
    </row>
    <row r="77" spans="1:5" hidden="1" x14ac:dyDescent="0.2">
      <c r="A77" s="18"/>
      <c r="B77" s="15" t="s">
        <v>18</v>
      </c>
      <c r="C77" s="36"/>
      <c r="D77" s="36"/>
      <c r="E77" s="16">
        <f>E81</f>
        <v>534.29423459244526</v>
      </c>
    </row>
    <row r="78" spans="1:5" hidden="1" x14ac:dyDescent="0.2">
      <c r="A78" s="18"/>
      <c r="B78" s="15" t="s">
        <v>65</v>
      </c>
      <c r="C78" s="40"/>
      <c r="D78" s="40"/>
      <c r="E78" s="10"/>
    </row>
    <row r="79" spans="1:5" hidden="1" x14ac:dyDescent="0.2">
      <c r="A79" s="18">
        <v>5</v>
      </c>
      <c r="B79" s="20" t="s">
        <v>66</v>
      </c>
      <c r="C79" s="40" t="s">
        <v>4</v>
      </c>
      <c r="D79" s="40"/>
      <c r="E79" s="17">
        <f>E82+E87+E92+E93+E98</f>
        <v>537.49999999999989</v>
      </c>
    </row>
    <row r="80" spans="1:5" hidden="1" x14ac:dyDescent="0.2">
      <c r="A80" s="18"/>
      <c r="B80" s="37" t="s">
        <v>67</v>
      </c>
      <c r="C80" s="42" t="s">
        <v>4</v>
      </c>
      <c r="D80" s="42"/>
      <c r="E80" s="16">
        <f>E20+E21+E32+E33+E41+E42+E51+E52+E71+E72</f>
        <v>100.6</v>
      </c>
    </row>
    <row r="81" spans="1:5" hidden="1" x14ac:dyDescent="0.2">
      <c r="A81" s="18"/>
      <c r="B81" s="37" t="s">
        <v>68</v>
      </c>
      <c r="C81" s="42" t="s">
        <v>64</v>
      </c>
      <c r="D81" s="42"/>
      <c r="E81" s="39">
        <f>E79/E80*100</f>
        <v>534.29423459244526</v>
      </c>
    </row>
    <row r="82" spans="1:5" hidden="1" x14ac:dyDescent="0.2">
      <c r="A82" s="18" t="s">
        <v>69</v>
      </c>
      <c r="B82" s="25" t="s">
        <v>70</v>
      </c>
      <c r="C82" s="36" t="s">
        <v>4</v>
      </c>
      <c r="D82" s="36"/>
      <c r="E82" s="17">
        <f>SUM(E83:E86)</f>
        <v>460.79999999999995</v>
      </c>
    </row>
    <row r="83" spans="1:5" hidden="1" x14ac:dyDescent="0.2">
      <c r="A83" s="18"/>
      <c r="B83" s="15" t="s">
        <v>59</v>
      </c>
      <c r="C83" s="43"/>
      <c r="D83" s="43"/>
      <c r="E83" s="16">
        <v>265.7</v>
      </c>
    </row>
    <row r="84" spans="1:5" hidden="1" x14ac:dyDescent="0.2">
      <c r="A84" s="18"/>
      <c r="B84" s="15" t="s">
        <v>60</v>
      </c>
      <c r="C84" s="43"/>
      <c r="D84" s="43"/>
      <c r="E84" s="16">
        <v>6</v>
      </c>
    </row>
    <row r="85" spans="1:5" hidden="1" x14ac:dyDescent="0.2">
      <c r="A85" s="18"/>
      <c r="B85" s="15" t="s">
        <v>71</v>
      </c>
      <c r="C85" s="43"/>
      <c r="D85" s="43"/>
      <c r="E85" s="16">
        <v>99.1</v>
      </c>
    </row>
    <row r="86" spans="1:5" hidden="1" x14ac:dyDescent="0.2">
      <c r="A86" s="18"/>
      <c r="B86" s="15" t="s">
        <v>63</v>
      </c>
      <c r="C86" s="43"/>
      <c r="D86" s="43"/>
      <c r="E86" s="16">
        <v>90</v>
      </c>
    </row>
    <row r="87" spans="1:5" hidden="1" x14ac:dyDescent="0.2">
      <c r="A87" s="18" t="s">
        <v>72</v>
      </c>
      <c r="B87" s="25" t="s">
        <v>73</v>
      </c>
      <c r="C87" s="36" t="s">
        <v>4</v>
      </c>
      <c r="D87" s="36"/>
      <c r="E87" s="17">
        <f>SUM(E88:E91)</f>
        <v>33.299999999999997</v>
      </c>
    </row>
    <row r="88" spans="1:5" hidden="1" x14ac:dyDescent="0.2">
      <c r="A88" s="10"/>
      <c r="B88" s="15" t="s">
        <v>59</v>
      </c>
      <c r="C88" s="43"/>
      <c r="D88" s="43"/>
      <c r="E88" s="16">
        <v>7.2</v>
      </c>
    </row>
    <row r="89" spans="1:5" hidden="1" x14ac:dyDescent="0.2">
      <c r="A89" s="10"/>
      <c r="B89" s="15" t="s">
        <v>60</v>
      </c>
      <c r="C89" s="43"/>
      <c r="D89" s="43"/>
      <c r="E89" s="16"/>
    </row>
    <row r="90" spans="1:5" hidden="1" x14ac:dyDescent="0.2">
      <c r="A90" s="10"/>
      <c r="B90" s="15" t="s">
        <v>71</v>
      </c>
      <c r="C90" s="43"/>
      <c r="D90" s="43"/>
      <c r="E90" s="16">
        <v>2.7</v>
      </c>
    </row>
    <row r="91" spans="1:5" hidden="1" x14ac:dyDescent="0.2">
      <c r="A91" s="10"/>
      <c r="B91" s="15" t="s">
        <v>63</v>
      </c>
      <c r="C91" s="43"/>
      <c r="D91" s="43"/>
      <c r="E91" s="16">
        <v>23.4</v>
      </c>
    </row>
    <row r="92" spans="1:5" hidden="1" x14ac:dyDescent="0.2">
      <c r="A92" s="18" t="s">
        <v>74</v>
      </c>
      <c r="B92" s="25" t="s">
        <v>75</v>
      </c>
      <c r="C92" s="36" t="s">
        <v>4</v>
      </c>
      <c r="D92" s="36"/>
      <c r="E92" s="17">
        <v>23.6</v>
      </c>
    </row>
    <row r="93" spans="1:5" hidden="1" x14ac:dyDescent="0.2">
      <c r="A93" s="18" t="s">
        <v>76</v>
      </c>
      <c r="B93" s="25" t="s">
        <v>77</v>
      </c>
      <c r="C93" s="36" t="s">
        <v>4</v>
      </c>
      <c r="D93" s="36"/>
      <c r="E93" s="17">
        <f>SUM(E94:E97)</f>
        <v>19.8</v>
      </c>
    </row>
    <row r="94" spans="1:5" hidden="1" x14ac:dyDescent="0.2">
      <c r="A94" s="18"/>
      <c r="B94" s="15" t="s">
        <v>59</v>
      </c>
      <c r="C94" s="36"/>
      <c r="D94" s="36"/>
      <c r="E94" s="16">
        <v>14.5</v>
      </c>
    </row>
    <row r="95" spans="1:5" hidden="1" x14ac:dyDescent="0.2">
      <c r="A95" s="18"/>
      <c r="B95" s="15" t="s">
        <v>60</v>
      </c>
      <c r="C95" s="36"/>
      <c r="D95" s="36"/>
      <c r="E95" s="16"/>
    </row>
    <row r="96" spans="1:5" hidden="1" x14ac:dyDescent="0.2">
      <c r="A96" s="18"/>
      <c r="B96" s="15" t="s">
        <v>71</v>
      </c>
      <c r="C96" s="36"/>
      <c r="D96" s="36"/>
      <c r="E96" s="16">
        <v>5.3</v>
      </c>
    </row>
    <row r="97" spans="1:5" hidden="1" x14ac:dyDescent="0.2">
      <c r="A97" s="18"/>
      <c r="B97" s="15" t="s">
        <v>63</v>
      </c>
      <c r="C97" s="36"/>
      <c r="D97" s="36"/>
      <c r="E97" s="19"/>
    </row>
    <row r="98" spans="1:5" hidden="1" x14ac:dyDescent="0.2">
      <c r="A98" s="18" t="s">
        <v>78</v>
      </c>
      <c r="B98" s="20" t="s">
        <v>79</v>
      </c>
      <c r="C98" s="36" t="s">
        <v>4</v>
      </c>
      <c r="D98" s="36"/>
      <c r="E98" s="19"/>
    </row>
    <row r="100" spans="1:5" x14ac:dyDescent="0.2">
      <c r="B100" s="44" t="s">
        <v>83</v>
      </c>
      <c r="C100" s="45"/>
      <c r="D100" s="45"/>
      <c r="E100" s="46" t="s">
        <v>84</v>
      </c>
    </row>
    <row r="101" spans="1:5" x14ac:dyDescent="0.2">
      <c r="B101" s="48"/>
      <c r="C101" s="47"/>
      <c r="D101" s="47"/>
      <c r="E101" s="44"/>
    </row>
    <row r="102" spans="1:5" x14ac:dyDescent="0.2">
      <c r="B102" s="45"/>
      <c r="C102" s="46"/>
      <c r="D102" s="46"/>
      <c r="E102" s="46"/>
    </row>
    <row r="103" spans="1:5" x14ac:dyDescent="0.2">
      <c r="B103" s="46" t="s">
        <v>80</v>
      </c>
      <c r="C103" s="46"/>
      <c r="D103" s="46"/>
      <c r="E103" s="49" t="s">
        <v>94</v>
      </c>
    </row>
    <row r="104" spans="1:5" x14ac:dyDescent="0.2">
      <c r="B104" s="46"/>
      <c r="C104" s="46"/>
      <c r="D104" s="46"/>
      <c r="E104" s="46"/>
    </row>
  </sheetData>
  <mergeCells count="3">
    <mergeCell ref="B2:E2"/>
    <mergeCell ref="B3:E3"/>
    <mergeCell ref="B1:E1"/>
  </mergeCells>
  <phoneticPr fontId="13" type="noConversion"/>
  <pageMargins left="0.61" right="0.52" top="1" bottom="1" header="0.5" footer="0.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manilich</cp:lastModifiedBy>
  <cp:lastPrinted>2016-02-23T20:01:23Z</cp:lastPrinted>
  <dcterms:created xsi:type="dcterms:W3CDTF">1996-10-08T23:32:33Z</dcterms:created>
  <dcterms:modified xsi:type="dcterms:W3CDTF">2017-03-03T14:57:19Z</dcterms:modified>
</cp:coreProperties>
</file>