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16" i="1" l="1"/>
  <c r="D112" i="1" s="1"/>
  <c r="D109" i="1"/>
  <c r="D103" i="1" s="1"/>
  <c r="D87" i="1"/>
  <c r="D78" i="1"/>
  <c r="D56" i="1"/>
  <c r="D42" i="1"/>
  <c r="D165" i="1"/>
  <c r="D156" i="1"/>
  <c r="D151" i="1"/>
  <c r="D148" i="1" l="1"/>
  <c r="D149" i="1"/>
  <c r="C112" i="1" l="1"/>
  <c r="D81" i="1"/>
  <c r="D80" i="1" s="1"/>
  <c r="C81" i="1"/>
  <c r="C80" i="1" s="1"/>
  <c r="D69" i="1"/>
  <c r="D68" i="1" s="1"/>
  <c r="C69" i="1"/>
  <c r="C68" i="1" s="1"/>
  <c r="D49" i="1"/>
  <c r="D47" i="1" s="1"/>
  <c r="C49" i="1"/>
  <c r="C47" i="1" s="1"/>
  <c r="D36" i="1"/>
  <c r="C36" i="1"/>
  <c r="C35" i="1" s="1"/>
  <c r="D28" i="1"/>
  <c r="C28" i="1"/>
  <c r="D23" i="1"/>
  <c r="C23" i="1"/>
  <c r="D15" i="1"/>
  <c r="C15" i="1"/>
  <c r="D9" i="1"/>
  <c r="C9" i="1"/>
  <c r="C7" i="1" l="1"/>
  <c r="D7" i="1"/>
  <c r="C32" i="1"/>
  <c r="D35" i="1"/>
  <c r="D32" i="1" s="1"/>
  <c r="D97" i="1" l="1"/>
  <c r="D101" i="1" s="1"/>
  <c r="D122" i="1"/>
</calcChain>
</file>

<file path=xl/sharedStrings.xml><?xml version="1.0" encoding="utf-8"?>
<sst xmlns="http://schemas.openxmlformats.org/spreadsheetml/2006/main" count="204" uniqueCount="178">
  <si>
    <t>КЖРЕП №5</t>
  </si>
  <si>
    <t>Обсяг наданих послуг без ПДВ (єдиного податку)</t>
  </si>
  <si>
    <t>без ПДВ (єдиного податку)</t>
  </si>
  <si>
    <t>1.1.</t>
  </si>
  <si>
    <t>Плата за послуги з утримання будинків і споруд та прибудинкових територій</t>
  </si>
  <si>
    <t>з неї: - плата населенням</t>
  </si>
  <si>
    <t xml:space="preserve">        -  субсидії</t>
  </si>
  <si>
    <t xml:space="preserve">        -  пільги</t>
  </si>
  <si>
    <t>плата орендарями та власниками нежитлових приміщень</t>
  </si>
  <si>
    <t>з загальної суми будинки з ліфтами</t>
  </si>
  <si>
    <t>1.2.</t>
  </si>
  <si>
    <t xml:space="preserve"> Відшкодування</t>
  </si>
  <si>
    <t xml:space="preserve">  - за прибирання прилоткової, тротуарів</t>
  </si>
  <si>
    <t xml:space="preserve">  - міськ РЕМ</t>
  </si>
  <si>
    <t xml:space="preserve"> - інші доходи за виконані роботи (бюджетні кошти-розшифрувати)дит майд</t>
  </si>
  <si>
    <t>приб газонів покіс</t>
  </si>
  <si>
    <t xml:space="preserve">місячник </t>
  </si>
  <si>
    <t xml:space="preserve">Інші доходи, всього, в т.ч.(розшифрувати) </t>
  </si>
  <si>
    <t>провайдери</t>
  </si>
  <si>
    <t>вив велик габ сміття приват сектор</t>
  </si>
  <si>
    <t xml:space="preserve">довідки </t>
  </si>
  <si>
    <t>%банка(інше)</t>
  </si>
  <si>
    <t>Дотація з бюджету (фінансова підтримка)</t>
  </si>
  <si>
    <t>прибдання матер</t>
  </si>
  <si>
    <t>аншлаги,прапорці</t>
  </si>
  <si>
    <t>ліфти</t>
  </si>
  <si>
    <t>Витрати виробництва, що відносяться  на собівартість-усього</t>
  </si>
  <si>
    <t xml:space="preserve"> на собівартість-усього</t>
  </si>
  <si>
    <t>в тому числі:</t>
  </si>
  <si>
    <t>3.1.</t>
  </si>
  <si>
    <t>Прибирання прибудинкової території</t>
  </si>
  <si>
    <t>3.1.1.</t>
  </si>
  <si>
    <t>в т.ч.   Утримання  двірників</t>
  </si>
  <si>
    <t xml:space="preserve">                         заробітна плата</t>
  </si>
  <si>
    <t xml:space="preserve">                         премія</t>
  </si>
  <si>
    <t xml:space="preserve">                         нарахування </t>
  </si>
  <si>
    <t xml:space="preserve">                         інші витрати  мітли</t>
  </si>
  <si>
    <t xml:space="preserve">                         ПММ</t>
  </si>
  <si>
    <t xml:space="preserve">               Накладні витрати</t>
  </si>
  <si>
    <t>3.2.</t>
  </si>
  <si>
    <t xml:space="preserve">Дератизація </t>
  </si>
  <si>
    <t>3.3.</t>
  </si>
  <si>
    <t>Дезінсекція</t>
  </si>
  <si>
    <t>3.4.</t>
  </si>
  <si>
    <t>Обслуговування димовентканалів</t>
  </si>
  <si>
    <t>3.5.</t>
  </si>
  <si>
    <t>Освітлення сходових кліток та під"їздів</t>
  </si>
  <si>
    <t>3.5.1.</t>
  </si>
  <si>
    <t xml:space="preserve">         електроенергія на освітлення</t>
  </si>
  <si>
    <t>3.5.2.</t>
  </si>
  <si>
    <t xml:space="preserve">          утримання електриків </t>
  </si>
  <si>
    <t xml:space="preserve">             - заробітна плата</t>
  </si>
  <si>
    <t xml:space="preserve">             - премія</t>
  </si>
  <si>
    <t xml:space="preserve">             - нарахування</t>
  </si>
  <si>
    <t xml:space="preserve">             - інші витрати інвентар </t>
  </si>
  <si>
    <t xml:space="preserve">           встан ліч</t>
  </si>
  <si>
    <t xml:space="preserve">           матеріали</t>
  </si>
  <si>
    <t>Накладні витрати</t>
  </si>
  <si>
    <t xml:space="preserve">                                                      </t>
  </si>
  <si>
    <t>в т.ч. Утримання робочих</t>
  </si>
  <si>
    <t xml:space="preserve">                        зарплата</t>
  </si>
  <si>
    <t xml:space="preserve">                        премія</t>
  </si>
  <si>
    <t xml:space="preserve">                        нарахування </t>
  </si>
  <si>
    <t xml:space="preserve">                        матеріали</t>
  </si>
  <si>
    <t xml:space="preserve">                        інші витрати </t>
  </si>
  <si>
    <t>3.6.</t>
  </si>
  <si>
    <t>Поточний ремонт</t>
  </si>
  <si>
    <t>3.6.1.</t>
  </si>
  <si>
    <t xml:space="preserve">                        інші витрати</t>
  </si>
  <si>
    <t xml:space="preserve">                       МШП-22</t>
  </si>
  <si>
    <t xml:space="preserve">                       РВК</t>
  </si>
  <si>
    <t xml:space="preserve">                       ПММ</t>
  </si>
  <si>
    <t>3.6.2.</t>
  </si>
  <si>
    <t xml:space="preserve">             Накладні витрати</t>
  </si>
  <si>
    <t>3.7.</t>
  </si>
  <si>
    <t>Обслуговування  внутрішньобудинкових систем водопостачання, водовідведення</t>
  </si>
  <si>
    <t>3.7.1.</t>
  </si>
  <si>
    <t xml:space="preserve">          Утримання робочих</t>
  </si>
  <si>
    <t xml:space="preserve">                  зарплата</t>
  </si>
  <si>
    <t xml:space="preserve">                  премія</t>
  </si>
  <si>
    <t>нарахування на з/плату  з премією</t>
  </si>
  <si>
    <t xml:space="preserve">                  матеріали</t>
  </si>
  <si>
    <t xml:space="preserve">                  інші витрати </t>
  </si>
  <si>
    <t>3.7.2.</t>
  </si>
  <si>
    <t xml:space="preserve">           Накладні витрати</t>
  </si>
  <si>
    <t>3.8.</t>
  </si>
  <si>
    <t>Обслуговування  внутрішньобудинкових систем теплопостачання</t>
  </si>
  <si>
    <t>Всього витрат в будинках без ліфтів</t>
  </si>
  <si>
    <t>3.9.</t>
  </si>
  <si>
    <t>Утримання ліфтів</t>
  </si>
  <si>
    <t xml:space="preserve">         ел.енергія для роботи ліфтів</t>
  </si>
  <si>
    <t xml:space="preserve">         тех.обслуговування ліфтів</t>
  </si>
  <si>
    <t>Всього витрат в будинках з ліфтами</t>
  </si>
  <si>
    <t>3.10.</t>
  </si>
  <si>
    <t>Вивезення ТПВ</t>
  </si>
  <si>
    <t xml:space="preserve"> 3.11.</t>
  </si>
  <si>
    <t xml:space="preserve"> Прибирання прилоткової частини</t>
  </si>
  <si>
    <t>в т.ч. заробітна плата</t>
  </si>
  <si>
    <t xml:space="preserve">        премія</t>
  </si>
  <si>
    <t xml:space="preserve">        нарахування на з/плату  з премією</t>
  </si>
  <si>
    <t xml:space="preserve">        інші витрати </t>
  </si>
  <si>
    <t xml:space="preserve">Інше </t>
  </si>
  <si>
    <t>в т.ч. водопостачання, водовідведення</t>
  </si>
  <si>
    <t>матеріали за бюджетні кошти технодор</t>
  </si>
  <si>
    <t>утримання електрика за рахунок РЕМ</t>
  </si>
  <si>
    <t xml:space="preserve">   - заробітна плата</t>
  </si>
  <si>
    <t xml:space="preserve">  - премія</t>
  </si>
  <si>
    <t xml:space="preserve">  - нарахування</t>
  </si>
  <si>
    <t xml:space="preserve"> інші витрати </t>
  </si>
  <si>
    <t xml:space="preserve">ПММ </t>
  </si>
  <si>
    <t>Рентабельність, %</t>
  </si>
  <si>
    <t>Рівень відшкодування затвердженими тарифами фактичної собівартості, %</t>
  </si>
  <si>
    <t>Використання чистого прибутку, всього, в т.ч.</t>
  </si>
  <si>
    <t>залишок по фондах на початок року</t>
  </si>
  <si>
    <t xml:space="preserve">на розвиток виробництва </t>
  </si>
  <si>
    <t xml:space="preserve">на матеріальне заохочення </t>
  </si>
  <si>
    <t xml:space="preserve">інші фонди </t>
  </si>
  <si>
    <t>нараховано, всього, в т.ч.:</t>
  </si>
  <si>
    <t xml:space="preserve"> </t>
  </si>
  <si>
    <t>на розвиток виробництва (80%)</t>
  </si>
  <si>
    <t>на матеріальне заохочення (5%)</t>
  </si>
  <si>
    <t>інші фонди 15(%)</t>
  </si>
  <si>
    <t>фактично використано, всього, в т.ч.</t>
  </si>
  <si>
    <t>залишок по фондах на кінець року</t>
  </si>
  <si>
    <t>Довідково:</t>
  </si>
  <si>
    <t>Накладні  та загальногосподарські:</t>
  </si>
  <si>
    <t>ФОП осн.праців</t>
  </si>
  <si>
    <t>% накладних витрат</t>
  </si>
  <si>
    <t>Утримання АУП</t>
  </si>
  <si>
    <t xml:space="preserve">        нарахування на з/плату </t>
  </si>
  <si>
    <t xml:space="preserve"> Утримання транспортних засобів</t>
  </si>
  <si>
    <t>р-т трактора</t>
  </si>
  <si>
    <t>масло</t>
  </si>
  <si>
    <t>ПММ технодор</t>
  </si>
  <si>
    <t>Амортизація</t>
  </si>
  <si>
    <t>Довідки</t>
  </si>
  <si>
    <t>Кредиторська заборгованість</t>
  </si>
  <si>
    <t>Дебіторська заборгованість , всього, в т.ч.</t>
  </si>
  <si>
    <t>в т ч  заборгованість населення</t>
  </si>
  <si>
    <t>Загальна площа житлових приміщень, т.кв.м.</t>
  </si>
  <si>
    <t>Начальник КЖРЕП №5</t>
  </si>
  <si>
    <t>Є.І.Долгий</t>
  </si>
  <si>
    <t>Економіст</t>
  </si>
  <si>
    <t>Д.К.Мешіна</t>
  </si>
  <si>
    <t>Аналіз розміру квартирної плати за вересень 2016 року</t>
  </si>
  <si>
    <t>тис.грн.</t>
  </si>
  <si>
    <t>план січень -вересень 2016 р</t>
  </si>
  <si>
    <t>факт січень -вересень 2016 р.</t>
  </si>
  <si>
    <t>Найменування показників</t>
  </si>
  <si>
    <t>знесення дерев</t>
  </si>
  <si>
    <t>вт.ч.Утримання робочих</t>
  </si>
  <si>
    <t xml:space="preserve">                 зарплата</t>
  </si>
  <si>
    <t xml:space="preserve">                 премія</t>
  </si>
  <si>
    <t xml:space="preserve">                 нарахування</t>
  </si>
  <si>
    <t xml:space="preserve">                 матеріали</t>
  </si>
  <si>
    <t xml:space="preserve">                 інші витрати</t>
  </si>
  <si>
    <t xml:space="preserve">            Накладні витрати</t>
  </si>
  <si>
    <t>роботи з благоустрою - місячник, покіс трав, приб.газонів, зріз дерев,майданч.петр.ярм.</t>
  </si>
  <si>
    <t>Інші витрати (чергові,комірник, прибиральн,пр.)</t>
  </si>
  <si>
    <t>Інші доходи</t>
  </si>
  <si>
    <t>Інші витрати</t>
  </si>
  <si>
    <t>Фінансовий  результат від звичайної діяльності, прибуток (+), збиток (-)</t>
  </si>
  <si>
    <t>Податок на прибуток</t>
  </si>
  <si>
    <t>Чистий прибуток(+),збиток(-)</t>
  </si>
  <si>
    <t>Фінансовий  результат відзвичайної операційної діяльності, прибуток (+), збиток (-</t>
  </si>
  <si>
    <t>в т.ч.площа,що обслуговується ліфтами</t>
  </si>
  <si>
    <t>Кілкість ліфтів,одиниць</t>
  </si>
  <si>
    <t>Фактично отримані доходи,всього(без ПДВ)</t>
  </si>
  <si>
    <t>в т.ч.квартирна плата</t>
  </si>
  <si>
    <t>експлуат.витрати оренд.провайдери</t>
  </si>
  <si>
    <t xml:space="preserve">        субсидії</t>
  </si>
  <si>
    <t xml:space="preserve">        пільги</t>
  </si>
  <si>
    <t xml:space="preserve">   з неї:плата населенням</t>
  </si>
  <si>
    <t>Здійснено перерахунки мешканцям згідно побудинкового обліку за ненадані послуги</t>
  </si>
  <si>
    <t xml:space="preserve">Головний бухгалтер                                                               </t>
  </si>
  <si>
    <t>Л.С.Білецька</t>
  </si>
  <si>
    <t>петр.ярмарок</t>
  </si>
  <si>
    <t>66299за 10міс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</si>
</sst>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 Cyr"/>
      <charset val="204"/>
    </font>
    <font>
      <b/>
      <i/>
      <sz val="9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12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2" borderId="1" xfId="0" applyFont="1" applyFill="1" applyBorder="1"/>
    <xf numFmtId="0" fontId="3" fillId="2" borderId="1" xfId="0" applyFont="1" applyFill="1" applyBorder="1" applyAlignment="1">
      <alignment horizontal="left" vertical="justify" wrapText="1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 vertical="justify" wrapText="1"/>
    </xf>
    <xf numFmtId="164" fontId="4" fillId="2" borderId="1" xfId="0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left" vertical="justify" wrapText="1"/>
    </xf>
    <xf numFmtId="0" fontId="6" fillId="2" borderId="1" xfId="0" applyFont="1" applyFill="1" applyBorder="1" applyAlignment="1">
      <alignment horizontal="left" vertical="justify" wrapText="1"/>
    </xf>
    <xf numFmtId="16" fontId="4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/>
    <xf numFmtId="0" fontId="3" fillId="2" borderId="1" xfId="0" applyFont="1" applyFill="1" applyBorder="1" applyAlignment="1">
      <alignment vertical="justify" wrapText="1"/>
    </xf>
    <xf numFmtId="2" fontId="3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164" fontId="5" fillId="2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/>
    <xf numFmtId="0" fontId="7" fillId="2" borderId="1" xfId="0" applyFont="1" applyFill="1" applyBorder="1" applyAlignment="1">
      <alignment horizontal="left" vertical="justify" wrapText="1"/>
    </xf>
    <xf numFmtId="164" fontId="7" fillId="2" borderId="1" xfId="0" applyNumberFormat="1" applyFont="1" applyFill="1" applyBorder="1" applyAlignment="1">
      <alignment horizontal="center"/>
    </xf>
    <xf numFmtId="17" fontId="4" fillId="2" borderId="1" xfId="0" applyNumberFormat="1" applyFont="1" applyFill="1" applyBorder="1" applyAlignment="1">
      <alignment horizontal="center"/>
    </xf>
    <xf numFmtId="0" fontId="8" fillId="2" borderId="1" xfId="0" applyFont="1" applyFill="1" applyBorder="1"/>
    <xf numFmtId="0" fontId="9" fillId="2" borderId="1" xfId="0" applyFont="1" applyFill="1" applyBorder="1"/>
    <xf numFmtId="0" fontId="0" fillId="2" borderId="0" xfId="0" applyFill="1"/>
    <xf numFmtId="0" fontId="10" fillId="0" borderId="0" xfId="0" applyFont="1"/>
    <xf numFmtId="0" fontId="3" fillId="2" borderId="1" xfId="0" applyFont="1" applyFill="1" applyBorder="1" applyAlignment="1">
      <alignment horizontal="center" vertical="justify" wrapText="1"/>
    </xf>
    <xf numFmtId="0" fontId="3" fillId="2" borderId="1" xfId="0" applyFont="1" applyFill="1" applyBorder="1" applyAlignment="1">
      <alignment horizontal="right"/>
    </xf>
    <xf numFmtId="164" fontId="3" fillId="2" borderId="1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left" vertical="justify" wrapText="1"/>
    </xf>
    <xf numFmtId="0" fontId="3" fillId="2" borderId="0" xfId="0" applyFont="1" applyFill="1" applyBorder="1"/>
    <xf numFmtId="0" fontId="8" fillId="2" borderId="0" xfId="0" applyFont="1" applyFill="1" applyBorder="1"/>
    <xf numFmtId="0" fontId="11" fillId="2" borderId="0" xfId="0" applyFont="1" applyFill="1" applyBorder="1" applyAlignment="1">
      <alignment horizontal="left" vertical="justify" wrapText="1"/>
    </xf>
    <xf numFmtId="0" fontId="12" fillId="0" borderId="0" xfId="0" applyFont="1"/>
    <xf numFmtId="2" fontId="3" fillId="2" borderId="1" xfId="0" applyNumberFormat="1" applyFont="1" applyFill="1" applyBorder="1"/>
    <xf numFmtId="164" fontId="3" fillId="2" borderId="2" xfId="0" applyNumberFormat="1" applyFont="1" applyFill="1" applyBorder="1" applyAlignment="1">
      <alignment horizontal="center"/>
    </xf>
    <xf numFmtId="164" fontId="4" fillId="2" borderId="1" xfId="0" applyNumberFormat="1" applyFont="1" applyFill="1" applyBorder="1"/>
    <xf numFmtId="164" fontId="3" fillId="2" borderId="1" xfId="0" applyNumberFormat="1" applyFont="1" applyFill="1" applyBorder="1"/>
    <xf numFmtId="164" fontId="0" fillId="2" borderId="0" xfId="0" applyNumberFormat="1" applyFill="1"/>
    <xf numFmtId="2" fontId="0" fillId="2" borderId="0" xfId="0" applyNumberFormat="1" applyFill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97"/>
  <sheetViews>
    <sheetView tabSelected="1" topLeftCell="A9" workbookViewId="0">
      <selection activeCell="C114" sqref="C114"/>
    </sheetView>
  </sheetViews>
  <sheetFormatPr defaultRowHeight="15" x14ac:dyDescent="0.25"/>
  <cols>
    <col min="2" max="2" width="38.42578125" customWidth="1"/>
    <col min="3" max="3" width="16" customWidth="1"/>
    <col min="4" max="4" width="15.7109375" customWidth="1"/>
    <col min="5" max="5" width="16.7109375" customWidth="1"/>
  </cols>
  <sheetData>
    <row r="2" spans="1:4" ht="15.75" x14ac:dyDescent="0.25">
      <c r="A2" s="1"/>
      <c r="B2" s="2" t="s">
        <v>144</v>
      </c>
      <c r="C2" s="1"/>
      <c r="D2" s="1"/>
    </row>
    <row r="3" spans="1:4" x14ac:dyDescent="0.25">
      <c r="A3" s="1"/>
      <c r="B3" s="1"/>
      <c r="C3" s="3" t="s">
        <v>0</v>
      </c>
      <c r="D3" s="1"/>
    </row>
    <row r="4" spans="1:4" ht="39" customHeight="1" x14ac:dyDescent="0.25">
      <c r="D4" t="s">
        <v>145</v>
      </c>
    </row>
    <row r="5" spans="1:4" ht="24.75" x14ac:dyDescent="0.25">
      <c r="A5" s="4"/>
      <c r="B5" s="30" t="s">
        <v>148</v>
      </c>
      <c r="C5" s="6" t="s">
        <v>146</v>
      </c>
      <c r="D5" s="6" t="s">
        <v>147</v>
      </c>
    </row>
    <row r="6" spans="1:4" x14ac:dyDescent="0.25">
      <c r="A6" s="7">
        <v>1</v>
      </c>
      <c r="B6" s="30">
        <v>2</v>
      </c>
      <c r="C6" s="7">
        <v>3</v>
      </c>
      <c r="D6" s="7">
        <v>4</v>
      </c>
    </row>
    <row r="7" spans="1:4" ht="24" x14ac:dyDescent="0.25">
      <c r="A7" s="8">
        <v>1</v>
      </c>
      <c r="B7" s="9" t="s">
        <v>1</v>
      </c>
      <c r="C7" s="10">
        <f>C9+C15+C23</f>
        <v>2447.9</v>
      </c>
      <c r="D7" s="10">
        <f>D9+D15+D23</f>
        <v>2474.1999999999998</v>
      </c>
    </row>
    <row r="8" spans="1:4" x14ac:dyDescent="0.25">
      <c r="A8" s="8"/>
      <c r="B8" s="5" t="s">
        <v>2</v>
      </c>
      <c r="C8" s="11"/>
      <c r="D8" s="11"/>
    </row>
    <row r="9" spans="1:4" ht="24" x14ac:dyDescent="0.25">
      <c r="A9" s="8" t="s">
        <v>3</v>
      </c>
      <c r="B9" s="9" t="s">
        <v>4</v>
      </c>
      <c r="C9" s="10">
        <f>SUM(C10:C13)</f>
        <v>1395.3</v>
      </c>
      <c r="D9" s="10">
        <f>D10+D11+D12+D13</f>
        <v>1419.9</v>
      </c>
    </row>
    <row r="10" spans="1:4" x14ac:dyDescent="0.25">
      <c r="A10" s="8"/>
      <c r="B10" s="5" t="s">
        <v>5</v>
      </c>
      <c r="C10" s="11">
        <v>1116.5</v>
      </c>
      <c r="D10" s="11">
        <v>1093.5</v>
      </c>
    </row>
    <row r="11" spans="1:4" x14ac:dyDescent="0.25">
      <c r="A11" s="8"/>
      <c r="B11" s="5" t="s">
        <v>6</v>
      </c>
      <c r="C11" s="11">
        <v>164.5</v>
      </c>
      <c r="D11" s="11">
        <v>223.2</v>
      </c>
    </row>
    <row r="12" spans="1:4" x14ac:dyDescent="0.25">
      <c r="A12" s="8"/>
      <c r="B12" s="5" t="s">
        <v>7</v>
      </c>
      <c r="C12" s="11">
        <v>64</v>
      </c>
      <c r="D12" s="11">
        <v>53.7</v>
      </c>
    </row>
    <row r="13" spans="1:4" ht="24" x14ac:dyDescent="0.25">
      <c r="A13" s="8"/>
      <c r="B13" s="5" t="s">
        <v>8</v>
      </c>
      <c r="C13" s="11">
        <v>50.3</v>
      </c>
      <c r="D13" s="11">
        <v>49.5</v>
      </c>
    </row>
    <row r="14" spans="1:4" x14ac:dyDescent="0.25">
      <c r="A14" s="8"/>
      <c r="B14" s="5" t="s">
        <v>9</v>
      </c>
      <c r="C14" s="11">
        <v>232.2</v>
      </c>
      <c r="D14" s="40">
        <v>211.2</v>
      </c>
    </row>
    <row r="15" spans="1:4" x14ac:dyDescent="0.25">
      <c r="A15" s="8" t="s">
        <v>10</v>
      </c>
      <c r="B15" s="9" t="s">
        <v>11</v>
      </c>
      <c r="C15" s="10">
        <f>SUM(C16:C22)</f>
        <v>979.19999999999993</v>
      </c>
      <c r="D15" s="10">
        <f>SUM(D16:D22)</f>
        <v>962.3</v>
      </c>
    </row>
    <row r="16" spans="1:4" x14ac:dyDescent="0.25">
      <c r="A16" s="8"/>
      <c r="B16" s="5" t="s">
        <v>12</v>
      </c>
      <c r="C16" s="11">
        <v>899.9</v>
      </c>
      <c r="D16" s="11">
        <v>888.6</v>
      </c>
    </row>
    <row r="17" spans="1:4" x14ac:dyDescent="0.25">
      <c r="A17" s="8"/>
      <c r="B17" s="5" t="s">
        <v>13</v>
      </c>
      <c r="C17" s="11">
        <v>21.5</v>
      </c>
      <c r="D17" s="11">
        <v>24</v>
      </c>
    </row>
    <row r="18" spans="1:4" ht="24" x14ac:dyDescent="0.25">
      <c r="A18" s="8"/>
      <c r="B18" s="5" t="s">
        <v>14</v>
      </c>
      <c r="C18" s="11">
        <v>14.8</v>
      </c>
      <c r="D18" s="11">
        <v>2</v>
      </c>
    </row>
    <row r="19" spans="1:4" x14ac:dyDescent="0.25">
      <c r="A19" s="8"/>
      <c r="B19" s="5" t="s">
        <v>15</v>
      </c>
      <c r="C19" s="11">
        <v>13.5</v>
      </c>
      <c r="D19" s="11">
        <v>4.4000000000000004</v>
      </c>
    </row>
    <row r="20" spans="1:4" x14ac:dyDescent="0.25">
      <c r="A20" s="8"/>
      <c r="B20" s="5" t="s">
        <v>176</v>
      </c>
      <c r="C20" s="11"/>
      <c r="D20" s="11">
        <v>3.5</v>
      </c>
    </row>
    <row r="21" spans="1:4" x14ac:dyDescent="0.25">
      <c r="A21" s="8"/>
      <c r="B21" s="5" t="s">
        <v>149</v>
      </c>
      <c r="C21" s="11">
        <v>12.8</v>
      </c>
      <c r="D21" s="11">
        <v>10.8</v>
      </c>
    </row>
    <row r="22" spans="1:4" x14ac:dyDescent="0.25">
      <c r="A22" s="8"/>
      <c r="B22" s="5" t="s">
        <v>16</v>
      </c>
      <c r="C22" s="11">
        <v>16.7</v>
      </c>
      <c r="D22" s="11">
        <v>29</v>
      </c>
    </row>
    <row r="23" spans="1:4" x14ac:dyDescent="0.25">
      <c r="A23" s="8">
        <v>1.3</v>
      </c>
      <c r="B23" s="9" t="s">
        <v>17</v>
      </c>
      <c r="C23" s="10">
        <f>SUM(C24:C27)</f>
        <v>73.399999999999991</v>
      </c>
      <c r="D23" s="10">
        <f>SUM(D24:D27)</f>
        <v>91.999999999999986</v>
      </c>
    </row>
    <row r="24" spans="1:4" x14ac:dyDescent="0.25">
      <c r="A24" s="8"/>
      <c r="B24" s="5" t="s">
        <v>18</v>
      </c>
      <c r="C24" s="11">
        <v>17.399999999999999</v>
      </c>
      <c r="D24" s="11">
        <v>20.9</v>
      </c>
    </row>
    <row r="25" spans="1:4" x14ac:dyDescent="0.25">
      <c r="A25" s="8"/>
      <c r="B25" s="5" t="s">
        <v>19</v>
      </c>
      <c r="C25" s="11">
        <v>51.9</v>
      </c>
      <c r="D25" s="11">
        <v>65.8</v>
      </c>
    </row>
    <row r="26" spans="1:4" x14ac:dyDescent="0.25">
      <c r="A26" s="8"/>
      <c r="B26" s="5" t="s">
        <v>20</v>
      </c>
      <c r="C26" s="11">
        <v>1.5</v>
      </c>
      <c r="D26" s="11">
        <v>1.6</v>
      </c>
    </row>
    <row r="27" spans="1:4" x14ac:dyDescent="0.25">
      <c r="A27" s="8"/>
      <c r="B27" s="5" t="s">
        <v>21</v>
      </c>
      <c r="C27" s="11">
        <v>2.6</v>
      </c>
      <c r="D27" s="11">
        <v>3.7</v>
      </c>
    </row>
    <row r="28" spans="1:4" x14ac:dyDescent="0.25">
      <c r="A28" s="8">
        <v>2</v>
      </c>
      <c r="B28" s="9" t="s">
        <v>22</v>
      </c>
      <c r="C28" s="10">
        <f>C29+C30+C31</f>
        <v>64.2</v>
      </c>
      <c r="D28" s="10">
        <f>SUM(D29:D31)</f>
        <v>48</v>
      </c>
    </row>
    <row r="29" spans="1:4" x14ac:dyDescent="0.25">
      <c r="A29" s="8"/>
      <c r="B29" s="5" t="s">
        <v>23</v>
      </c>
      <c r="C29" s="10">
        <v>53.4</v>
      </c>
      <c r="D29" s="10">
        <v>42</v>
      </c>
    </row>
    <row r="30" spans="1:4" x14ac:dyDescent="0.25">
      <c r="A30" s="8"/>
      <c r="B30" s="5" t="s">
        <v>24</v>
      </c>
      <c r="C30" s="10">
        <v>7.4</v>
      </c>
      <c r="D30" s="10">
        <v>6</v>
      </c>
    </row>
    <row r="31" spans="1:4" x14ac:dyDescent="0.25">
      <c r="A31" s="8"/>
      <c r="B31" s="5" t="s">
        <v>25</v>
      </c>
      <c r="C31" s="10">
        <v>3.4</v>
      </c>
      <c r="D31" s="10">
        <v>0</v>
      </c>
    </row>
    <row r="32" spans="1:4" ht="24" x14ac:dyDescent="0.25">
      <c r="A32" s="8">
        <v>3</v>
      </c>
      <c r="B32" s="9" t="s">
        <v>26</v>
      </c>
      <c r="C32" s="10">
        <f>C35+C44+C45+C46+C47+C68+C80+C89+C98+C102+C103+C112</f>
        <v>2503.3000000000002</v>
      </c>
      <c r="D32" s="10">
        <f>D35+D44+D45+D46+D47+D68+D80+D89+D98+D102+D103+D112</f>
        <v>2162.1759999999999</v>
      </c>
    </row>
    <row r="33" spans="1:5" x14ac:dyDescent="0.25">
      <c r="A33" s="8"/>
      <c r="B33" s="9" t="s">
        <v>27</v>
      </c>
      <c r="C33" s="4"/>
      <c r="D33" s="42"/>
    </row>
    <row r="34" spans="1:5" x14ac:dyDescent="0.25">
      <c r="A34" s="8"/>
      <c r="B34" s="5" t="s">
        <v>28</v>
      </c>
      <c r="C34" s="4"/>
      <c r="D34" s="4"/>
    </row>
    <row r="35" spans="1:5" x14ac:dyDescent="0.25">
      <c r="A35" s="8" t="s">
        <v>29</v>
      </c>
      <c r="B35" s="9" t="s">
        <v>30</v>
      </c>
      <c r="C35" s="10">
        <f>C36+C42</f>
        <v>131.30000000000001</v>
      </c>
      <c r="D35" s="10">
        <f>D36+D42</f>
        <v>258.01599999999996</v>
      </c>
      <c r="E35" s="28"/>
    </row>
    <row r="36" spans="1:5" x14ac:dyDescent="0.25">
      <c r="A36" s="8" t="s">
        <v>31</v>
      </c>
      <c r="B36" s="12" t="s">
        <v>32</v>
      </c>
      <c r="C36" s="11">
        <f>C37+C38+C39+C40+C41</f>
        <v>79.099999999999994</v>
      </c>
      <c r="D36" s="11">
        <f>D37+D38+D39+D40+D41</f>
        <v>145.59999999999997</v>
      </c>
    </row>
    <row r="37" spans="1:5" x14ac:dyDescent="0.25">
      <c r="A37" s="7"/>
      <c r="B37" s="5" t="s">
        <v>33</v>
      </c>
      <c r="C37" s="4">
        <v>52.2</v>
      </c>
      <c r="D37" s="4">
        <v>116.8</v>
      </c>
    </row>
    <row r="38" spans="1:5" x14ac:dyDescent="0.25">
      <c r="A38" s="7"/>
      <c r="B38" s="5" t="s">
        <v>34</v>
      </c>
      <c r="C38" s="4">
        <v>0</v>
      </c>
      <c r="D38" s="4">
        <v>0.3</v>
      </c>
    </row>
    <row r="39" spans="1:5" x14ac:dyDescent="0.25">
      <c r="A39" s="7"/>
      <c r="B39" s="5" t="s">
        <v>35</v>
      </c>
      <c r="C39" s="4">
        <v>11.4</v>
      </c>
      <c r="D39" s="4">
        <v>25.7</v>
      </c>
    </row>
    <row r="40" spans="1:5" x14ac:dyDescent="0.25">
      <c r="A40" s="7"/>
      <c r="B40" s="5" t="s">
        <v>36</v>
      </c>
      <c r="C40" s="4">
        <v>15.5</v>
      </c>
      <c r="D40" s="4">
        <v>1.1000000000000001</v>
      </c>
    </row>
    <row r="41" spans="1:5" x14ac:dyDescent="0.25">
      <c r="A41" s="7"/>
      <c r="B41" s="5" t="s">
        <v>37</v>
      </c>
      <c r="C41" s="4">
        <v>0</v>
      </c>
      <c r="D41" s="4">
        <v>1.7</v>
      </c>
    </row>
    <row r="42" spans="1:5" x14ac:dyDescent="0.25">
      <c r="A42" s="7"/>
      <c r="B42" s="12" t="s">
        <v>38</v>
      </c>
      <c r="C42" s="11">
        <v>52.2</v>
      </c>
      <c r="D42" s="11">
        <f>(D37+D38)*D150/100</f>
        <v>112.41599999999998</v>
      </c>
    </row>
    <row r="43" spans="1:5" x14ac:dyDescent="0.25">
      <c r="A43" s="7"/>
      <c r="B43" s="12"/>
      <c r="C43" s="11"/>
      <c r="D43" s="11"/>
    </row>
    <row r="44" spans="1:5" x14ac:dyDescent="0.25">
      <c r="A44" s="8" t="s">
        <v>39</v>
      </c>
      <c r="B44" s="13" t="s">
        <v>40</v>
      </c>
      <c r="C44" s="8">
        <v>7.2</v>
      </c>
      <c r="D44" s="8">
        <v>6</v>
      </c>
    </row>
    <row r="45" spans="1:5" x14ac:dyDescent="0.25">
      <c r="A45" s="8" t="s">
        <v>41</v>
      </c>
      <c r="B45" s="13" t="s">
        <v>42</v>
      </c>
      <c r="C45" s="8">
        <v>6.9</v>
      </c>
      <c r="D45" s="8">
        <v>0</v>
      </c>
    </row>
    <row r="46" spans="1:5" x14ac:dyDescent="0.25">
      <c r="A46" s="14" t="s">
        <v>43</v>
      </c>
      <c r="B46" s="9" t="s">
        <v>44</v>
      </c>
      <c r="C46" s="8">
        <v>15</v>
      </c>
      <c r="D46" s="8">
        <v>14.7</v>
      </c>
    </row>
    <row r="47" spans="1:5" x14ac:dyDescent="0.25">
      <c r="A47" s="8" t="s">
        <v>45</v>
      </c>
      <c r="B47" s="9" t="s">
        <v>46</v>
      </c>
      <c r="C47" s="10">
        <f>C49+C56+C48</f>
        <v>152</v>
      </c>
      <c r="D47" s="10">
        <f>D48+D49+D56</f>
        <v>198.63600000000002</v>
      </c>
    </row>
    <row r="48" spans="1:5" x14ac:dyDescent="0.25">
      <c r="A48" s="15" t="s">
        <v>47</v>
      </c>
      <c r="B48" s="16" t="s">
        <v>48</v>
      </c>
      <c r="C48" s="7">
        <v>64.099999999999994</v>
      </c>
      <c r="D48" s="7">
        <v>152.30000000000001</v>
      </c>
    </row>
    <row r="49" spans="1:4" x14ac:dyDescent="0.25">
      <c r="A49" s="17" t="s">
        <v>49</v>
      </c>
      <c r="B49" s="5" t="s">
        <v>50</v>
      </c>
      <c r="C49" s="11">
        <f>C50+C51+C52+C53+C54+C55</f>
        <v>55.5</v>
      </c>
      <c r="D49" s="11">
        <f>D50+D51+D52+D53+D54+D55</f>
        <v>27.999999999999996</v>
      </c>
    </row>
    <row r="50" spans="1:4" x14ac:dyDescent="0.25">
      <c r="A50" s="17"/>
      <c r="B50" s="5" t="s">
        <v>51</v>
      </c>
      <c r="C50" s="4">
        <v>27.4</v>
      </c>
      <c r="D50" s="4">
        <v>17.7</v>
      </c>
    </row>
    <row r="51" spans="1:4" x14ac:dyDescent="0.25">
      <c r="A51" s="17"/>
      <c r="B51" s="5" t="s">
        <v>52</v>
      </c>
      <c r="C51" s="4">
        <v>5</v>
      </c>
      <c r="D51" s="4">
        <v>1.4</v>
      </c>
    </row>
    <row r="52" spans="1:4" x14ac:dyDescent="0.25">
      <c r="A52" s="17"/>
      <c r="B52" s="5" t="s">
        <v>53</v>
      </c>
      <c r="C52" s="4">
        <v>7.1</v>
      </c>
      <c r="D52" s="4">
        <v>4.2</v>
      </c>
    </row>
    <row r="53" spans="1:4" x14ac:dyDescent="0.25">
      <c r="A53" s="17"/>
      <c r="B53" s="5" t="s">
        <v>54</v>
      </c>
      <c r="C53" s="4">
        <v>15</v>
      </c>
      <c r="D53" s="4">
        <v>0</v>
      </c>
    </row>
    <row r="54" spans="1:4" x14ac:dyDescent="0.25">
      <c r="A54" s="17"/>
      <c r="B54" s="5" t="s">
        <v>55</v>
      </c>
      <c r="C54" s="4">
        <v>0</v>
      </c>
      <c r="D54" s="4">
        <v>0</v>
      </c>
    </row>
    <row r="55" spans="1:4" x14ac:dyDescent="0.25">
      <c r="A55" s="17"/>
      <c r="B55" s="5" t="s">
        <v>56</v>
      </c>
      <c r="C55" s="4">
        <v>1</v>
      </c>
      <c r="D55" s="4">
        <v>4.7</v>
      </c>
    </row>
    <row r="56" spans="1:4" x14ac:dyDescent="0.25">
      <c r="A56" s="17"/>
      <c r="B56" s="5" t="s">
        <v>57</v>
      </c>
      <c r="C56" s="11">
        <v>32.4</v>
      </c>
      <c r="D56" s="11">
        <f>(D50+D51)*D150/100</f>
        <v>18.335999999999999</v>
      </c>
    </row>
    <row r="57" spans="1:4" x14ac:dyDescent="0.25">
      <c r="A57" s="17"/>
      <c r="B57" s="12"/>
      <c r="C57" s="11"/>
      <c r="D57" s="11" t="s">
        <v>58</v>
      </c>
    </row>
    <row r="58" spans="1:4" x14ac:dyDescent="0.25">
      <c r="A58" s="18"/>
      <c r="B58" s="5"/>
      <c r="C58" s="4"/>
      <c r="D58" s="4"/>
    </row>
    <row r="59" spans="1:4" x14ac:dyDescent="0.25">
      <c r="A59" s="8"/>
      <c r="B59" s="5"/>
      <c r="C59" s="4"/>
      <c r="D59" s="4"/>
    </row>
    <row r="60" spans="1:4" x14ac:dyDescent="0.25">
      <c r="A60" s="7" t="s">
        <v>47</v>
      </c>
      <c r="B60" s="12" t="s">
        <v>59</v>
      </c>
      <c r="C60" s="4"/>
      <c r="D60" s="4"/>
    </row>
    <row r="61" spans="1:4" x14ac:dyDescent="0.25">
      <c r="A61" s="7"/>
      <c r="B61" s="5" t="s">
        <v>60</v>
      </c>
      <c r="C61" s="4"/>
      <c r="D61" s="4"/>
    </row>
    <row r="62" spans="1:4" x14ac:dyDescent="0.25">
      <c r="A62" s="7"/>
      <c r="B62" s="5" t="s">
        <v>61</v>
      </c>
      <c r="C62" s="4"/>
      <c r="D62" s="4"/>
    </row>
    <row r="63" spans="1:4" x14ac:dyDescent="0.25">
      <c r="A63" s="7"/>
      <c r="B63" s="5" t="s">
        <v>62</v>
      </c>
      <c r="C63" s="4"/>
      <c r="D63" s="4"/>
    </row>
    <row r="64" spans="1:4" x14ac:dyDescent="0.25">
      <c r="A64" s="7"/>
      <c r="B64" s="5" t="s">
        <v>63</v>
      </c>
      <c r="C64" s="4"/>
      <c r="D64" s="4"/>
    </row>
    <row r="65" spans="1:4" x14ac:dyDescent="0.25">
      <c r="A65" s="7"/>
      <c r="B65" s="5" t="s">
        <v>64</v>
      </c>
      <c r="C65" s="4"/>
      <c r="D65" s="4"/>
    </row>
    <row r="66" spans="1:4" x14ac:dyDescent="0.25">
      <c r="A66" s="7" t="s">
        <v>49</v>
      </c>
      <c r="B66" s="12" t="s">
        <v>38</v>
      </c>
      <c r="C66" s="4"/>
      <c r="D66" s="4"/>
    </row>
    <row r="67" spans="1:4" x14ac:dyDescent="0.25">
      <c r="A67" s="14"/>
      <c r="B67" s="9"/>
      <c r="C67" s="4"/>
      <c r="D67" s="4"/>
    </row>
    <row r="68" spans="1:4" x14ac:dyDescent="0.25">
      <c r="A68" s="8" t="s">
        <v>65</v>
      </c>
      <c r="B68" s="9" t="s">
        <v>66</v>
      </c>
      <c r="C68" s="10">
        <f>C69+C78</f>
        <v>445.9</v>
      </c>
      <c r="D68" s="10">
        <f>D69+D78</f>
        <v>236.672</v>
      </c>
    </row>
    <row r="69" spans="1:4" x14ac:dyDescent="0.25">
      <c r="A69" s="18" t="s">
        <v>67</v>
      </c>
      <c r="B69" s="12" t="s">
        <v>59</v>
      </c>
      <c r="C69" s="19">
        <f>C70+C71+C72+C73+C74+C75+C76+C77</f>
        <v>340.4</v>
      </c>
      <c r="D69" s="19">
        <f>D70+D71+D72+D73+D74+D75+D76+D77</f>
        <v>161.6</v>
      </c>
    </row>
    <row r="70" spans="1:4" x14ac:dyDescent="0.25">
      <c r="A70" s="7"/>
      <c r="B70" s="5" t="s">
        <v>60</v>
      </c>
      <c r="C70" s="4">
        <v>81</v>
      </c>
      <c r="D70" s="4">
        <v>73.7</v>
      </c>
    </row>
    <row r="71" spans="1:4" x14ac:dyDescent="0.25">
      <c r="A71" s="7"/>
      <c r="B71" s="5" t="s">
        <v>61</v>
      </c>
      <c r="C71" s="4">
        <v>24.3</v>
      </c>
      <c r="D71" s="4">
        <v>4.5</v>
      </c>
    </row>
    <row r="72" spans="1:4" x14ac:dyDescent="0.25">
      <c r="A72" s="7"/>
      <c r="B72" s="5" t="s">
        <v>62</v>
      </c>
      <c r="C72" s="4">
        <v>23.1</v>
      </c>
      <c r="D72" s="4">
        <v>17.600000000000001</v>
      </c>
    </row>
    <row r="73" spans="1:4" x14ac:dyDescent="0.25">
      <c r="A73" s="7"/>
      <c r="B73" s="5" t="s">
        <v>63</v>
      </c>
      <c r="C73" s="4">
        <v>60</v>
      </c>
      <c r="D73" s="4">
        <v>53.6</v>
      </c>
    </row>
    <row r="74" spans="1:4" x14ac:dyDescent="0.25">
      <c r="A74" s="7"/>
      <c r="B74" s="5" t="s">
        <v>68</v>
      </c>
      <c r="C74" s="4">
        <v>152</v>
      </c>
      <c r="D74" s="4">
        <v>6.5</v>
      </c>
    </row>
    <row r="75" spans="1:4" x14ac:dyDescent="0.25">
      <c r="A75" s="7"/>
      <c r="B75" s="5" t="s">
        <v>69</v>
      </c>
      <c r="C75" s="4">
        <v>0</v>
      </c>
      <c r="D75" s="4">
        <v>0.7</v>
      </c>
    </row>
    <row r="76" spans="1:4" x14ac:dyDescent="0.25">
      <c r="A76" s="7"/>
      <c r="B76" s="5" t="s">
        <v>70</v>
      </c>
      <c r="C76" s="4">
        <v>0</v>
      </c>
      <c r="D76" s="4">
        <v>0</v>
      </c>
    </row>
    <row r="77" spans="1:4" x14ac:dyDescent="0.25">
      <c r="A77" s="7"/>
      <c r="B77" s="5" t="s">
        <v>71</v>
      </c>
      <c r="C77" s="4">
        <v>0</v>
      </c>
      <c r="D77" s="4">
        <v>5</v>
      </c>
    </row>
    <row r="78" spans="1:4" x14ac:dyDescent="0.25">
      <c r="A78" s="18" t="s">
        <v>72</v>
      </c>
      <c r="B78" s="12" t="s">
        <v>73</v>
      </c>
      <c r="C78" s="19">
        <v>105.5</v>
      </c>
      <c r="D78" s="19">
        <f>(D70+D71)*D150/100</f>
        <v>75.072000000000003</v>
      </c>
    </row>
    <row r="79" spans="1:4" x14ac:dyDescent="0.25">
      <c r="A79" s="20"/>
      <c r="B79" s="12"/>
      <c r="C79" s="11"/>
      <c r="D79" s="11"/>
    </row>
    <row r="80" spans="1:4" ht="24" x14ac:dyDescent="0.25">
      <c r="A80" s="21" t="s">
        <v>74</v>
      </c>
      <c r="B80" s="9" t="s">
        <v>75</v>
      </c>
      <c r="C80" s="10">
        <f>C81+C87</f>
        <v>264</v>
      </c>
      <c r="D80" s="10">
        <f>D81+D87</f>
        <v>158.952</v>
      </c>
    </row>
    <row r="81" spans="1:4" x14ac:dyDescent="0.25">
      <c r="A81" s="18" t="s">
        <v>76</v>
      </c>
      <c r="B81" s="12" t="s">
        <v>77</v>
      </c>
      <c r="C81" s="19">
        <f>C82+C83+C84+C85+C86</f>
        <v>165</v>
      </c>
      <c r="D81" s="19">
        <f>D82+D83+D84+D85+D86</f>
        <v>95.399999999999991</v>
      </c>
    </row>
    <row r="82" spans="1:4" x14ac:dyDescent="0.25">
      <c r="A82" s="8"/>
      <c r="B82" s="5" t="s">
        <v>78</v>
      </c>
      <c r="C82" s="4">
        <v>76.2</v>
      </c>
      <c r="D82" s="4">
        <v>65.2</v>
      </c>
    </row>
    <row r="83" spans="1:4" x14ac:dyDescent="0.25">
      <c r="A83" s="8"/>
      <c r="B83" s="5" t="s">
        <v>79</v>
      </c>
      <c r="C83" s="4">
        <v>22.8</v>
      </c>
      <c r="D83" s="4">
        <v>1</v>
      </c>
    </row>
    <row r="84" spans="1:4" x14ac:dyDescent="0.25">
      <c r="A84" s="8"/>
      <c r="B84" s="5" t="s">
        <v>80</v>
      </c>
      <c r="C84" s="4">
        <v>21.8</v>
      </c>
      <c r="D84" s="4">
        <v>10.6</v>
      </c>
    </row>
    <row r="85" spans="1:4" x14ac:dyDescent="0.25">
      <c r="A85" s="8"/>
      <c r="B85" s="5" t="s">
        <v>81</v>
      </c>
      <c r="C85" s="4">
        <v>14.7</v>
      </c>
      <c r="D85" s="4">
        <v>5.5</v>
      </c>
    </row>
    <row r="86" spans="1:4" x14ac:dyDescent="0.25">
      <c r="A86" s="7"/>
      <c r="B86" s="5" t="s">
        <v>82</v>
      </c>
      <c r="C86" s="4">
        <v>29.5</v>
      </c>
      <c r="D86" s="4">
        <v>13.1</v>
      </c>
    </row>
    <row r="87" spans="1:4" x14ac:dyDescent="0.25">
      <c r="A87" s="8" t="s">
        <v>83</v>
      </c>
      <c r="B87" s="12" t="s">
        <v>84</v>
      </c>
      <c r="C87" s="11">
        <v>99</v>
      </c>
      <c r="D87" s="11">
        <f>(D82+D83)*D150/100</f>
        <v>63.552000000000007</v>
      </c>
    </row>
    <row r="88" spans="1:4" x14ac:dyDescent="0.25">
      <c r="A88" s="8"/>
      <c r="B88" s="12"/>
      <c r="C88" s="11"/>
      <c r="D88" s="11"/>
    </row>
    <row r="89" spans="1:4" ht="24" x14ac:dyDescent="0.25">
      <c r="A89" s="8" t="s">
        <v>85</v>
      </c>
      <c r="B89" s="9" t="s">
        <v>86</v>
      </c>
      <c r="C89" s="22">
        <v>66.099999999999994</v>
      </c>
      <c r="D89" s="22">
        <v>0</v>
      </c>
    </row>
    <row r="90" spans="1:4" x14ac:dyDescent="0.25">
      <c r="A90" s="8"/>
      <c r="B90" s="12" t="s">
        <v>150</v>
      </c>
      <c r="C90" s="19">
        <v>53.1</v>
      </c>
      <c r="D90" s="24"/>
    </row>
    <row r="91" spans="1:4" x14ac:dyDescent="0.25">
      <c r="A91" s="8"/>
      <c r="B91" s="5" t="s">
        <v>151</v>
      </c>
      <c r="C91" s="11">
        <v>13</v>
      </c>
      <c r="D91" s="10"/>
    </row>
    <row r="92" spans="1:4" x14ac:dyDescent="0.25">
      <c r="A92" s="8"/>
      <c r="B92" s="12" t="s">
        <v>152</v>
      </c>
      <c r="C92" s="4">
        <v>0</v>
      </c>
      <c r="D92" s="4"/>
    </row>
    <row r="93" spans="1:4" x14ac:dyDescent="0.25">
      <c r="A93" s="8"/>
      <c r="B93" s="12" t="s">
        <v>153</v>
      </c>
      <c r="C93" s="4">
        <v>2.8</v>
      </c>
      <c r="D93" s="4"/>
    </row>
    <row r="94" spans="1:4" x14ac:dyDescent="0.25">
      <c r="A94" s="8"/>
      <c r="B94" s="12" t="s">
        <v>154</v>
      </c>
      <c r="C94" s="19">
        <v>35</v>
      </c>
      <c r="D94" s="24"/>
    </row>
    <row r="95" spans="1:4" x14ac:dyDescent="0.25">
      <c r="A95" s="8"/>
      <c r="B95" s="5" t="s">
        <v>155</v>
      </c>
      <c r="C95" s="4">
        <v>2.2999999999999998</v>
      </c>
      <c r="D95" s="22"/>
    </row>
    <row r="96" spans="1:4" x14ac:dyDescent="0.25">
      <c r="A96" s="25"/>
      <c r="B96" s="5" t="s">
        <v>156</v>
      </c>
      <c r="C96" s="11">
        <v>13</v>
      </c>
      <c r="D96" s="10"/>
    </row>
    <row r="97" spans="1:12" x14ac:dyDescent="0.25">
      <c r="A97" s="8"/>
      <c r="B97" s="9" t="s">
        <v>87</v>
      </c>
      <c r="C97" s="22">
        <v>1088.4000000000001</v>
      </c>
      <c r="D97" s="41">
        <f>D35+D44+D45+D46+D47+D68+D80+D89</f>
        <v>872.976</v>
      </c>
    </row>
    <row r="98" spans="1:12" x14ac:dyDescent="0.25">
      <c r="A98" s="8" t="s">
        <v>88</v>
      </c>
      <c r="B98" s="9" t="s">
        <v>89</v>
      </c>
      <c r="C98" s="22">
        <v>45</v>
      </c>
      <c r="D98" s="22">
        <v>34.1</v>
      </c>
    </row>
    <row r="99" spans="1:12" x14ac:dyDescent="0.25">
      <c r="A99" s="7"/>
      <c r="B99" s="5" t="s">
        <v>90</v>
      </c>
      <c r="C99" s="4">
        <v>6.3</v>
      </c>
      <c r="D99" s="4">
        <v>5.9</v>
      </c>
    </row>
    <row r="100" spans="1:12" x14ac:dyDescent="0.25">
      <c r="A100" s="7"/>
      <c r="B100" s="5" t="s">
        <v>91</v>
      </c>
      <c r="C100" s="4">
        <v>38.700000000000003</v>
      </c>
      <c r="D100" s="4">
        <v>28.2</v>
      </c>
    </row>
    <row r="101" spans="1:12" x14ac:dyDescent="0.25">
      <c r="A101" s="7"/>
      <c r="B101" s="9" t="s">
        <v>92</v>
      </c>
      <c r="C101" s="22">
        <v>1133.4000000000001</v>
      </c>
      <c r="D101" s="41">
        <f>D97+D98</f>
        <v>907.07600000000002</v>
      </c>
    </row>
    <row r="102" spans="1:12" x14ac:dyDescent="0.25">
      <c r="A102" s="8" t="s">
        <v>93</v>
      </c>
      <c r="B102" s="23" t="s">
        <v>94</v>
      </c>
      <c r="C102" s="10">
        <v>340.1</v>
      </c>
      <c r="D102" s="10">
        <v>402.9</v>
      </c>
    </row>
    <row r="103" spans="1:12" x14ac:dyDescent="0.25">
      <c r="A103" s="8" t="s">
        <v>95</v>
      </c>
      <c r="B103" s="23" t="s">
        <v>96</v>
      </c>
      <c r="C103" s="10">
        <v>899.9</v>
      </c>
      <c r="D103" s="10">
        <f>D104+D105+D106+D107+D109</f>
        <v>739.1</v>
      </c>
      <c r="F103" s="28"/>
    </row>
    <row r="104" spans="1:12" x14ac:dyDescent="0.25">
      <c r="A104" s="25"/>
      <c r="B104" s="5" t="s">
        <v>97</v>
      </c>
      <c r="C104" s="31">
        <v>479.9</v>
      </c>
      <c r="D104" s="31">
        <v>320.3</v>
      </c>
    </row>
    <row r="105" spans="1:12" x14ac:dyDescent="0.25">
      <c r="A105" s="8"/>
      <c r="B105" s="5" t="s">
        <v>98</v>
      </c>
      <c r="C105" s="32">
        <v>35.6</v>
      </c>
      <c r="D105" s="32">
        <v>12.2</v>
      </c>
    </row>
    <row r="106" spans="1:12" x14ac:dyDescent="0.25">
      <c r="A106" s="20"/>
      <c r="B106" s="12" t="s">
        <v>99</v>
      </c>
      <c r="C106" s="31">
        <v>86.1</v>
      </c>
      <c r="D106" s="31">
        <v>73.099999999999994</v>
      </c>
    </row>
    <row r="107" spans="1:12" x14ac:dyDescent="0.25">
      <c r="A107" s="20"/>
      <c r="B107" s="12" t="s">
        <v>100</v>
      </c>
      <c r="C107" s="32">
        <v>20</v>
      </c>
      <c r="D107" s="32">
        <v>14.3</v>
      </c>
    </row>
    <row r="108" spans="1:12" x14ac:dyDescent="0.25">
      <c r="A108" s="20"/>
      <c r="B108" s="12"/>
      <c r="C108" s="32"/>
      <c r="D108" s="32"/>
    </row>
    <row r="109" spans="1:12" x14ac:dyDescent="0.25">
      <c r="A109" s="20"/>
      <c r="B109" s="12" t="s">
        <v>57</v>
      </c>
      <c r="C109" s="4">
        <v>278.3</v>
      </c>
      <c r="D109" s="4">
        <f>(D104+D105)*D150/100</f>
        <v>319.2</v>
      </c>
      <c r="L109">
        <v>1</v>
      </c>
    </row>
    <row r="110" spans="1:12" x14ac:dyDescent="0.25">
      <c r="A110" s="20"/>
      <c r="B110" s="12"/>
      <c r="C110" s="4"/>
      <c r="D110" s="4"/>
    </row>
    <row r="111" spans="1:12" x14ac:dyDescent="0.25">
      <c r="A111" s="20"/>
      <c r="B111" s="12"/>
      <c r="C111" s="4"/>
      <c r="D111" s="4"/>
    </row>
    <row r="112" spans="1:12" x14ac:dyDescent="0.25">
      <c r="A112" s="20">
        <v>3.12</v>
      </c>
      <c r="B112" s="12" t="s">
        <v>101</v>
      </c>
      <c r="C112" s="39">
        <f>C113+C114+C115+C116</f>
        <v>129.9</v>
      </c>
      <c r="D112" s="39">
        <f>D114+D115+D116</f>
        <v>113.10000000000001</v>
      </c>
    </row>
    <row r="113" spans="1:5" x14ac:dyDescent="0.25">
      <c r="A113" s="20"/>
      <c r="B113" s="12" t="s">
        <v>102</v>
      </c>
      <c r="C113" s="4">
        <v>0</v>
      </c>
      <c r="D113" s="4">
        <v>0</v>
      </c>
    </row>
    <row r="114" spans="1:5" ht="36" x14ac:dyDescent="0.25">
      <c r="A114" s="20"/>
      <c r="B114" s="12" t="s">
        <v>157</v>
      </c>
      <c r="C114" s="4">
        <v>54.9</v>
      </c>
      <c r="D114" s="4">
        <v>34.4</v>
      </c>
    </row>
    <row r="115" spans="1:5" x14ac:dyDescent="0.25">
      <c r="A115" s="20"/>
      <c r="B115" s="12" t="s">
        <v>103</v>
      </c>
      <c r="C115" s="11">
        <v>53.4</v>
      </c>
      <c r="D115" s="10">
        <v>48</v>
      </c>
    </row>
    <row r="116" spans="1:5" x14ac:dyDescent="0.25">
      <c r="A116" s="8"/>
      <c r="B116" s="5" t="s">
        <v>104</v>
      </c>
      <c r="C116" s="17">
        <v>21.6</v>
      </c>
      <c r="D116" s="17">
        <f>D117+D118+D119+D120+D121</f>
        <v>30.700000000000003</v>
      </c>
      <c r="E116" s="28"/>
    </row>
    <row r="117" spans="1:5" x14ac:dyDescent="0.25">
      <c r="A117" s="8"/>
      <c r="B117" s="5" t="s">
        <v>105</v>
      </c>
      <c r="C117" s="4">
        <v>13.2</v>
      </c>
      <c r="D117" s="4">
        <v>18.600000000000001</v>
      </c>
      <c r="E117" s="28"/>
    </row>
    <row r="118" spans="1:5" x14ac:dyDescent="0.25">
      <c r="A118" s="8"/>
      <c r="B118" s="5" t="s">
        <v>106</v>
      </c>
      <c r="C118" s="4">
        <v>4.5</v>
      </c>
      <c r="D118" s="4">
        <v>1</v>
      </c>
      <c r="E118" s="28"/>
    </row>
    <row r="119" spans="1:5" x14ac:dyDescent="0.25">
      <c r="A119" s="8"/>
      <c r="B119" s="5" t="s">
        <v>107</v>
      </c>
      <c r="C119" s="4">
        <v>3.9</v>
      </c>
      <c r="D119" s="4">
        <v>4.2</v>
      </c>
      <c r="E119" s="28"/>
    </row>
    <row r="120" spans="1:5" x14ac:dyDescent="0.25">
      <c r="A120" s="8"/>
      <c r="B120" s="5" t="s">
        <v>108</v>
      </c>
      <c r="C120" s="4">
        <v>15.1</v>
      </c>
      <c r="D120" s="4">
        <v>6.9</v>
      </c>
    </row>
    <row r="121" spans="1:5" x14ac:dyDescent="0.25">
      <c r="A121" s="8"/>
      <c r="B121" s="5" t="s">
        <v>109</v>
      </c>
      <c r="C121" s="4">
        <v>0</v>
      </c>
      <c r="D121" s="4">
        <v>0</v>
      </c>
    </row>
    <row r="122" spans="1:5" ht="36" x14ac:dyDescent="0.25">
      <c r="A122" s="8">
        <v>4</v>
      </c>
      <c r="B122" s="9" t="s">
        <v>164</v>
      </c>
      <c r="C122" s="22">
        <v>8.8000000000000007</v>
      </c>
      <c r="D122" s="41">
        <f>D7+D28-D32</f>
        <v>360.02399999999989</v>
      </c>
    </row>
    <row r="123" spans="1:5" x14ac:dyDescent="0.25">
      <c r="A123" s="8">
        <v>5</v>
      </c>
      <c r="B123" s="5" t="s">
        <v>159</v>
      </c>
      <c r="C123" s="22"/>
      <c r="D123" s="22"/>
    </row>
    <row r="124" spans="1:5" x14ac:dyDescent="0.25">
      <c r="A124" s="8">
        <v>6</v>
      </c>
      <c r="B124" s="5" t="s">
        <v>160</v>
      </c>
      <c r="C124" s="22"/>
      <c r="D124" s="22"/>
    </row>
    <row r="125" spans="1:5" ht="24" x14ac:dyDescent="0.25">
      <c r="A125" s="8">
        <v>7</v>
      </c>
      <c r="B125" s="9" t="s">
        <v>161</v>
      </c>
      <c r="C125" s="22">
        <v>8.8000000000000007</v>
      </c>
      <c r="D125" s="22">
        <v>360</v>
      </c>
    </row>
    <row r="126" spans="1:5" x14ac:dyDescent="0.25">
      <c r="A126" s="8">
        <v>8</v>
      </c>
      <c r="B126" s="9" t="s">
        <v>162</v>
      </c>
      <c r="C126" s="22"/>
      <c r="D126" s="22">
        <v>65</v>
      </c>
    </row>
    <row r="127" spans="1:5" x14ac:dyDescent="0.25">
      <c r="A127" s="8">
        <v>9</v>
      </c>
      <c r="B127" s="9" t="s">
        <v>163</v>
      </c>
      <c r="C127" s="22"/>
      <c r="D127" s="22">
        <v>295</v>
      </c>
    </row>
    <row r="128" spans="1:5" x14ac:dyDescent="0.25">
      <c r="A128" s="8">
        <v>10</v>
      </c>
      <c r="B128" s="9" t="s">
        <v>110</v>
      </c>
      <c r="C128" s="4">
        <v>0.35</v>
      </c>
      <c r="D128" s="4">
        <v>16.8</v>
      </c>
    </row>
    <row r="129" spans="1:4" ht="24" x14ac:dyDescent="0.25">
      <c r="A129" s="8">
        <v>11</v>
      </c>
      <c r="B129" s="5" t="s">
        <v>111</v>
      </c>
      <c r="C129" s="4"/>
      <c r="D129" s="4"/>
    </row>
    <row r="130" spans="1:4" x14ac:dyDescent="0.25">
      <c r="A130" s="8">
        <v>12</v>
      </c>
      <c r="B130" s="5" t="s">
        <v>112</v>
      </c>
      <c r="C130" s="4"/>
      <c r="D130" s="4"/>
    </row>
    <row r="131" spans="1:4" x14ac:dyDescent="0.25">
      <c r="A131" s="8"/>
      <c r="B131" s="5" t="s">
        <v>113</v>
      </c>
      <c r="C131" s="4"/>
      <c r="D131" s="4"/>
    </row>
    <row r="132" spans="1:4" x14ac:dyDescent="0.25">
      <c r="A132" s="8"/>
      <c r="B132" s="9" t="s">
        <v>114</v>
      </c>
      <c r="C132" s="4"/>
      <c r="D132" s="4"/>
    </row>
    <row r="133" spans="1:4" x14ac:dyDescent="0.25">
      <c r="A133" s="8"/>
      <c r="B133" s="5" t="s">
        <v>115</v>
      </c>
      <c r="C133" s="4"/>
      <c r="D133" s="4"/>
    </row>
    <row r="134" spans="1:4" x14ac:dyDescent="0.25">
      <c r="A134" s="8"/>
      <c r="B134" s="5" t="s">
        <v>116</v>
      </c>
      <c r="C134" s="4"/>
      <c r="D134" s="4"/>
    </row>
    <row r="135" spans="1:4" x14ac:dyDescent="0.25">
      <c r="A135" s="8"/>
      <c r="B135" s="9" t="s">
        <v>117</v>
      </c>
      <c r="C135" s="4"/>
      <c r="D135" s="4"/>
    </row>
    <row r="136" spans="1:4" x14ac:dyDescent="0.25">
      <c r="A136" s="7" t="s">
        <v>118</v>
      </c>
      <c r="B136" s="5" t="s">
        <v>119</v>
      </c>
      <c r="C136" s="4"/>
      <c r="D136" s="4"/>
    </row>
    <row r="137" spans="1:4" x14ac:dyDescent="0.25">
      <c r="A137" s="7"/>
      <c r="B137" s="5" t="s">
        <v>120</v>
      </c>
      <c r="C137" s="4"/>
      <c r="D137" s="4"/>
    </row>
    <row r="138" spans="1:4" x14ac:dyDescent="0.25">
      <c r="A138" s="7"/>
      <c r="B138" s="5" t="s">
        <v>121</v>
      </c>
      <c r="C138" s="4"/>
      <c r="D138" s="4"/>
    </row>
    <row r="139" spans="1:4" x14ac:dyDescent="0.25">
      <c r="A139" s="7"/>
      <c r="B139" s="9" t="s">
        <v>122</v>
      </c>
      <c r="C139" s="4"/>
      <c r="D139" s="4"/>
    </row>
    <row r="140" spans="1:4" x14ac:dyDescent="0.25">
      <c r="A140" s="8"/>
      <c r="B140" s="12" t="s">
        <v>114</v>
      </c>
      <c r="C140" s="4"/>
      <c r="D140" s="4"/>
    </row>
    <row r="141" spans="1:4" x14ac:dyDescent="0.25">
      <c r="A141" s="8"/>
      <c r="B141" s="5" t="s">
        <v>115</v>
      </c>
      <c r="C141" s="10"/>
      <c r="D141" s="10"/>
    </row>
    <row r="142" spans="1:4" x14ac:dyDescent="0.25">
      <c r="A142" s="8"/>
      <c r="B142" s="5" t="s">
        <v>116</v>
      </c>
      <c r="C142" s="10"/>
      <c r="D142" s="10"/>
    </row>
    <row r="143" spans="1:4" x14ac:dyDescent="0.25">
      <c r="A143" s="8"/>
      <c r="B143" s="9" t="s">
        <v>123</v>
      </c>
      <c r="C143" s="10"/>
      <c r="D143" s="10"/>
    </row>
    <row r="144" spans="1:4" x14ac:dyDescent="0.25">
      <c r="A144" s="8"/>
      <c r="B144" s="5" t="s">
        <v>114</v>
      </c>
      <c r="C144" s="10"/>
      <c r="D144" s="10"/>
    </row>
    <row r="145" spans="1:9" x14ac:dyDescent="0.25">
      <c r="A145" s="8"/>
      <c r="B145" s="5" t="s">
        <v>115</v>
      </c>
      <c r="C145" s="4"/>
      <c r="D145" s="4"/>
    </row>
    <row r="146" spans="1:9" x14ac:dyDescent="0.25">
      <c r="A146" s="8"/>
      <c r="B146" s="5" t="s">
        <v>116</v>
      </c>
      <c r="C146" s="4"/>
      <c r="D146" s="4"/>
    </row>
    <row r="147" spans="1:9" x14ac:dyDescent="0.25">
      <c r="A147" s="8"/>
      <c r="B147" s="5" t="s">
        <v>124</v>
      </c>
      <c r="C147" s="4"/>
      <c r="D147" s="4"/>
      <c r="G147" s="28"/>
      <c r="H147" s="28"/>
      <c r="I147" s="28"/>
    </row>
    <row r="148" spans="1:9" x14ac:dyDescent="0.25">
      <c r="A148" s="8">
        <v>13</v>
      </c>
      <c r="B148" s="9" t="s">
        <v>125</v>
      </c>
      <c r="C148" s="22">
        <v>579.1</v>
      </c>
      <c r="D148" s="41">
        <f>D151+D156+D165+D170</f>
        <v>556.9</v>
      </c>
      <c r="G148" s="28"/>
      <c r="H148" s="43"/>
      <c r="I148" s="28"/>
    </row>
    <row r="149" spans="1:9" x14ac:dyDescent="0.25">
      <c r="A149" s="8"/>
      <c r="B149" s="9" t="s">
        <v>126</v>
      </c>
      <c r="C149" s="10">
        <v>693.9</v>
      </c>
      <c r="D149" s="10">
        <f>D37+D38+D50+D51+D70+D71+D82+D83+D104+D105</f>
        <v>613.1</v>
      </c>
      <c r="G149" s="28"/>
      <c r="H149" s="28"/>
      <c r="I149" s="28"/>
    </row>
    <row r="150" spans="1:9" x14ac:dyDescent="0.25">
      <c r="A150" s="7"/>
      <c r="B150" s="9" t="s">
        <v>127</v>
      </c>
      <c r="C150" s="22">
        <v>83.5</v>
      </c>
      <c r="D150" s="22">
        <v>96</v>
      </c>
      <c r="G150" s="28"/>
      <c r="H150" s="28"/>
      <c r="I150" s="28"/>
    </row>
    <row r="151" spans="1:9" x14ac:dyDescent="0.25">
      <c r="A151" s="8">
        <v>13.1</v>
      </c>
      <c r="B151" s="9" t="s">
        <v>128</v>
      </c>
      <c r="C151" s="22">
        <v>410.2</v>
      </c>
      <c r="D151" s="22">
        <f>D152+D153+D154+D155</f>
        <v>355.7</v>
      </c>
      <c r="G151" s="28"/>
      <c r="H151" s="28"/>
      <c r="I151" s="28"/>
    </row>
    <row r="152" spans="1:9" x14ac:dyDescent="0.25">
      <c r="A152" s="7"/>
      <c r="B152" s="5" t="s">
        <v>97</v>
      </c>
      <c r="C152" s="4">
        <v>224.4</v>
      </c>
      <c r="D152" s="4">
        <v>233.5</v>
      </c>
      <c r="G152" s="28"/>
      <c r="H152" s="28"/>
      <c r="I152" s="28"/>
    </row>
    <row r="153" spans="1:9" x14ac:dyDescent="0.25">
      <c r="A153" s="7"/>
      <c r="B153" s="5" t="s">
        <v>98</v>
      </c>
      <c r="C153" s="4">
        <v>62.7</v>
      </c>
      <c r="D153" s="4">
        <v>17.5</v>
      </c>
      <c r="G153" s="28"/>
      <c r="H153" s="43"/>
      <c r="I153" s="28"/>
    </row>
    <row r="154" spans="1:9" x14ac:dyDescent="0.25">
      <c r="A154" s="7"/>
      <c r="B154" s="5" t="s">
        <v>129</v>
      </c>
      <c r="C154" s="4">
        <v>63.1</v>
      </c>
      <c r="D154" s="4">
        <v>55</v>
      </c>
      <c r="G154" s="28"/>
      <c r="H154" s="44"/>
      <c r="I154" s="28"/>
    </row>
    <row r="155" spans="1:9" x14ac:dyDescent="0.25">
      <c r="A155" s="7"/>
      <c r="B155" s="5" t="s">
        <v>100</v>
      </c>
      <c r="C155" s="4">
        <v>60</v>
      </c>
      <c r="D155" s="4">
        <v>49.7</v>
      </c>
      <c r="G155" s="28"/>
      <c r="H155" s="28"/>
      <c r="I155" s="28"/>
    </row>
    <row r="156" spans="1:9" x14ac:dyDescent="0.25">
      <c r="A156" s="8">
        <v>13.2</v>
      </c>
      <c r="B156" s="9" t="s">
        <v>130</v>
      </c>
      <c r="C156" s="22">
        <v>69.099999999999994</v>
      </c>
      <c r="D156" s="41">
        <f>D157+D158+D159+D160</f>
        <v>41.4</v>
      </c>
      <c r="G156" s="28"/>
      <c r="H156" s="28"/>
      <c r="I156" s="28"/>
    </row>
    <row r="157" spans="1:9" x14ac:dyDescent="0.25">
      <c r="A157" s="8"/>
      <c r="B157" s="5" t="s">
        <v>97</v>
      </c>
      <c r="C157" s="4">
        <v>23.1</v>
      </c>
      <c r="D157" s="4">
        <v>20.9</v>
      </c>
      <c r="G157" s="28"/>
      <c r="H157" s="28"/>
      <c r="I157" s="28"/>
    </row>
    <row r="158" spans="1:9" x14ac:dyDescent="0.25">
      <c r="A158" s="8"/>
      <c r="B158" s="5" t="s">
        <v>98</v>
      </c>
      <c r="C158" s="11">
        <v>6.9</v>
      </c>
      <c r="D158" s="11">
        <v>0.4</v>
      </c>
    </row>
    <row r="159" spans="1:9" x14ac:dyDescent="0.25">
      <c r="A159" s="8"/>
      <c r="B159" s="5" t="s">
        <v>129</v>
      </c>
      <c r="C159" s="4">
        <v>6.6</v>
      </c>
      <c r="D159" s="4">
        <v>4.7</v>
      </c>
    </row>
    <row r="160" spans="1:9" x14ac:dyDescent="0.25">
      <c r="A160" s="8"/>
      <c r="B160" s="5" t="s">
        <v>100</v>
      </c>
      <c r="C160" s="4">
        <v>32.5</v>
      </c>
      <c r="D160" s="4">
        <v>15.4</v>
      </c>
    </row>
    <row r="161" spans="1:4" x14ac:dyDescent="0.25">
      <c r="A161" s="8"/>
      <c r="B161" s="5" t="s">
        <v>131</v>
      </c>
      <c r="C161" s="4"/>
      <c r="D161" s="4"/>
    </row>
    <row r="162" spans="1:4" x14ac:dyDescent="0.25">
      <c r="A162" s="8"/>
      <c r="B162" s="5" t="s">
        <v>132</v>
      </c>
      <c r="C162" s="4"/>
      <c r="D162" s="4"/>
    </row>
    <row r="163" spans="1:4" x14ac:dyDescent="0.25">
      <c r="A163" s="14"/>
      <c r="B163" s="9" t="s">
        <v>133</v>
      </c>
      <c r="C163" s="4"/>
      <c r="D163" s="4"/>
    </row>
    <row r="164" spans="1:4" x14ac:dyDescent="0.25">
      <c r="A164" s="8">
        <v>13.3</v>
      </c>
      <c r="B164" s="9" t="s">
        <v>134</v>
      </c>
      <c r="C164" s="22">
        <v>8.6999999999999993</v>
      </c>
      <c r="D164" s="22">
        <v>5.0999999999999996</v>
      </c>
    </row>
    <row r="165" spans="1:4" ht="24" x14ac:dyDescent="0.25">
      <c r="A165" s="8">
        <v>13.4</v>
      </c>
      <c r="B165" s="9" t="s">
        <v>158</v>
      </c>
      <c r="C165" s="22">
        <v>91.1</v>
      </c>
      <c r="D165" s="27">
        <f>D166+D167+D168+D169</f>
        <v>159.79999999999998</v>
      </c>
    </row>
    <row r="166" spans="1:4" x14ac:dyDescent="0.25">
      <c r="A166" s="8"/>
      <c r="B166" s="9" t="s">
        <v>97</v>
      </c>
      <c r="C166" s="4">
        <v>48</v>
      </c>
      <c r="D166" s="26">
        <v>114.8</v>
      </c>
    </row>
    <row r="167" spans="1:4" x14ac:dyDescent="0.25">
      <c r="A167" s="7"/>
      <c r="B167" s="5" t="s">
        <v>98</v>
      </c>
      <c r="C167" s="4">
        <v>14.4</v>
      </c>
      <c r="D167" s="26">
        <v>3.4</v>
      </c>
    </row>
    <row r="168" spans="1:4" x14ac:dyDescent="0.25">
      <c r="A168" s="8"/>
      <c r="B168" s="5" t="s">
        <v>129</v>
      </c>
      <c r="C168" s="4">
        <v>13.7</v>
      </c>
      <c r="D168" s="26">
        <v>26</v>
      </c>
    </row>
    <row r="169" spans="1:4" x14ac:dyDescent="0.25">
      <c r="A169" s="8"/>
      <c r="B169" s="5" t="s">
        <v>100</v>
      </c>
      <c r="C169" s="4">
        <v>15</v>
      </c>
      <c r="D169" s="26">
        <v>15.6</v>
      </c>
    </row>
    <row r="170" spans="1:4" x14ac:dyDescent="0.25">
      <c r="A170" s="8">
        <v>13.5</v>
      </c>
      <c r="B170" s="9" t="s">
        <v>135</v>
      </c>
      <c r="C170" s="22">
        <v>0</v>
      </c>
      <c r="D170" s="27">
        <v>0</v>
      </c>
    </row>
    <row r="171" spans="1:4" x14ac:dyDescent="0.25">
      <c r="A171" s="8"/>
      <c r="B171" s="5"/>
      <c r="C171" s="4"/>
      <c r="D171" s="26"/>
    </row>
    <row r="172" spans="1:4" x14ac:dyDescent="0.25">
      <c r="A172" s="8">
        <v>14</v>
      </c>
      <c r="B172" s="9" t="s">
        <v>136</v>
      </c>
      <c r="C172" s="22">
        <v>587.9</v>
      </c>
      <c r="D172" s="27">
        <v>346</v>
      </c>
    </row>
    <row r="173" spans="1:4" x14ac:dyDescent="0.25">
      <c r="A173" s="8">
        <v>15</v>
      </c>
      <c r="B173" s="9" t="s">
        <v>137</v>
      </c>
      <c r="C173" s="22">
        <v>1232</v>
      </c>
      <c r="D173" s="27">
        <v>1245</v>
      </c>
    </row>
    <row r="174" spans="1:4" ht="15.75" customHeight="1" x14ac:dyDescent="0.25">
      <c r="A174" s="8"/>
      <c r="B174" s="9" t="s">
        <v>138</v>
      </c>
      <c r="C174" s="4">
        <v>726.6</v>
      </c>
      <c r="D174" s="26">
        <v>815</v>
      </c>
    </row>
    <row r="175" spans="1:4" ht="24" x14ac:dyDescent="0.25">
      <c r="A175" s="8">
        <v>16</v>
      </c>
      <c r="B175" s="9" t="s">
        <v>139</v>
      </c>
      <c r="C175" s="22">
        <v>163.9</v>
      </c>
      <c r="D175" s="27">
        <v>163.9</v>
      </c>
    </row>
    <row r="176" spans="1:4" x14ac:dyDescent="0.25">
      <c r="A176" s="8"/>
      <c r="B176" s="5" t="s">
        <v>165</v>
      </c>
      <c r="C176" s="4">
        <v>17</v>
      </c>
      <c r="D176" s="26">
        <v>17</v>
      </c>
    </row>
    <row r="177" spans="1:4" ht="15.75" customHeight="1" x14ac:dyDescent="0.25">
      <c r="A177" s="8">
        <v>17</v>
      </c>
      <c r="B177" s="9" t="s">
        <v>166</v>
      </c>
      <c r="C177" s="22">
        <v>10</v>
      </c>
      <c r="D177" s="27">
        <v>10</v>
      </c>
    </row>
    <row r="178" spans="1:4" ht="24" x14ac:dyDescent="0.25">
      <c r="A178" s="8">
        <v>18</v>
      </c>
      <c r="B178" s="9" t="s">
        <v>167</v>
      </c>
      <c r="C178" s="22"/>
      <c r="D178" s="27">
        <v>2793.4</v>
      </c>
    </row>
    <row r="179" spans="1:4" x14ac:dyDescent="0.25">
      <c r="A179" s="8"/>
      <c r="B179" s="5" t="s">
        <v>168</v>
      </c>
      <c r="C179" s="22"/>
      <c r="D179" s="27">
        <v>1642.1</v>
      </c>
    </row>
    <row r="180" spans="1:4" x14ac:dyDescent="0.25">
      <c r="A180" s="8"/>
      <c r="B180" s="5" t="s">
        <v>172</v>
      </c>
      <c r="C180" s="4"/>
      <c r="D180" s="26">
        <v>1322.6</v>
      </c>
    </row>
    <row r="181" spans="1:4" x14ac:dyDescent="0.25">
      <c r="A181" s="8"/>
      <c r="B181" s="5" t="s">
        <v>170</v>
      </c>
      <c r="C181" s="4"/>
      <c r="D181" s="26">
        <v>267.8</v>
      </c>
    </row>
    <row r="182" spans="1:4" x14ac:dyDescent="0.25">
      <c r="A182" s="8"/>
      <c r="B182" s="5" t="s">
        <v>171</v>
      </c>
      <c r="C182" s="4"/>
      <c r="D182" s="26">
        <v>51.7</v>
      </c>
    </row>
    <row r="183" spans="1:4" ht="27.75" customHeight="1" x14ac:dyDescent="0.25">
      <c r="A183" s="8"/>
      <c r="B183" s="5" t="s">
        <v>169</v>
      </c>
      <c r="C183" s="4"/>
      <c r="D183" s="26">
        <v>1151.3</v>
      </c>
    </row>
    <row r="184" spans="1:4" ht="24" x14ac:dyDescent="0.25">
      <c r="A184" s="8">
        <v>19</v>
      </c>
      <c r="B184" s="5" t="s">
        <v>173</v>
      </c>
      <c r="C184" s="4"/>
      <c r="D184" s="26"/>
    </row>
    <row r="185" spans="1:4" x14ac:dyDescent="0.25">
      <c r="A185" s="33"/>
      <c r="B185" s="34"/>
      <c r="C185" s="35"/>
      <c r="D185" s="36"/>
    </row>
    <row r="186" spans="1:4" x14ac:dyDescent="0.25">
      <c r="A186" s="28"/>
      <c r="B186" t="s">
        <v>140</v>
      </c>
      <c r="D186" t="s">
        <v>141</v>
      </c>
    </row>
    <row r="187" spans="1:4" x14ac:dyDescent="0.25">
      <c r="B187" s="34" t="s">
        <v>174</v>
      </c>
      <c r="D187" t="s">
        <v>175</v>
      </c>
    </row>
    <row r="188" spans="1:4" ht="15.75" x14ac:dyDescent="0.25">
      <c r="B188" s="37" t="s">
        <v>142</v>
      </c>
      <c r="C188" s="29"/>
      <c r="D188" s="38" t="s">
        <v>143</v>
      </c>
    </row>
    <row r="297" spans="1:1" x14ac:dyDescent="0.25">
      <c r="A297" t="s">
        <v>177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2016-11-16T11:02:04Z</dcterms:modified>
</cp:coreProperties>
</file>